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270"/>
  </bookViews>
  <sheets>
    <sheet name="Travel 2010-11" sheetId="9" r:id="rId1"/>
    <sheet name="Hospitality 2010-11" sheetId="10" r:id="rId2"/>
    <sheet name="Other 2010-11" sheetId="11" r:id="rId3"/>
    <sheet name="Gifts 2010-11" sheetId="12" r:id="rId4"/>
    <sheet name="Expenses 2010-11 year" sheetId="1" r:id="rId5"/>
    <sheet name="Corporate cabs Calc sheet" sheetId="2" r:id="rId6"/>
    <sheet name="SSC - Travel Master Dec 10" sheetId="5" r:id="rId7"/>
    <sheet name="SSC - Hospitality Master Dec10 " sheetId="6" r:id="rId8"/>
    <sheet name="SSC - Other - Master Dec 10" sheetId="7" r:id="rId9"/>
    <sheet name="SSC - Gifts - Master Dec 10" sheetId="8" r:id="rId10"/>
  </sheets>
  <definedNames>
    <definedName name="_xlnm.Print_Area" localSheetId="4">Table1[#All]</definedName>
    <definedName name="_xlnm.Print_Area" localSheetId="1">'Hospitality 2010-11'!$A$1:$E$34</definedName>
    <definedName name="_xlnm.Print_Area" localSheetId="7">'SSC - Hospitality Master Dec10 '!$A$1:$E$34</definedName>
    <definedName name="_xlnm.Print_Area" localSheetId="0">'Travel 2010-11'!$A$1:$E$102</definedName>
    <definedName name="_xlnm.Print_Titles" localSheetId="4">'Expenses 2010-11 year'!$1:$1</definedName>
    <definedName name="_xlnm.Print_Titles" localSheetId="3">'Gifts 2010-11'!$1:$2</definedName>
    <definedName name="_xlnm.Print_Titles" localSheetId="1">'Hospitality 2010-11'!$1:$2</definedName>
    <definedName name="_xlnm.Print_Titles" localSheetId="2">'Other 2010-11'!$1:$2</definedName>
    <definedName name="_xlnm.Print_Titles" localSheetId="0">'Travel 2010-11'!$1:$2</definedName>
  </definedNames>
  <calcPr calcId="125725"/>
</workbook>
</file>

<file path=xl/calcChain.xml><?xml version="1.0" encoding="utf-8"?>
<calcChain xmlns="http://schemas.openxmlformats.org/spreadsheetml/2006/main">
  <c r="B18" i="9"/>
  <c r="B87" i="1"/>
  <c r="B101" i="9"/>
  <c r="B36"/>
  <c r="B28"/>
  <c r="B17" i="11" l="1"/>
  <c r="B16"/>
  <c r="B9"/>
  <c r="B26" i="10"/>
  <c r="B25"/>
  <c r="B15"/>
  <c r="B102" i="9"/>
  <c r="C2" i="12"/>
  <c r="C2" i="11"/>
  <c r="A2" i="12"/>
  <c r="A2" i="11"/>
  <c r="A1" i="12"/>
  <c r="A1" i="11"/>
  <c r="C2" i="10"/>
  <c r="A2"/>
  <c r="A1"/>
  <c r="B5" i="2"/>
  <c r="C5" s="1"/>
  <c r="B6"/>
  <c r="C6" s="1"/>
  <c r="D6" s="1"/>
  <c r="E6" s="1"/>
  <c r="B7"/>
  <c r="C7" s="1"/>
  <c r="D7" s="1"/>
  <c r="E7" s="1"/>
  <c r="B8"/>
  <c r="C8" s="1"/>
  <c r="D8" s="1"/>
  <c r="E8" s="1"/>
  <c r="B9"/>
  <c r="C9" s="1"/>
  <c r="D9" s="1"/>
  <c r="E9" s="1"/>
  <c r="B10"/>
  <c r="C10" s="1"/>
  <c r="D10" s="1"/>
  <c r="E10" s="1"/>
  <c r="B11"/>
  <c r="C11" s="1"/>
  <c r="D11" s="1"/>
  <c r="E11" s="1"/>
  <c r="B12"/>
  <c r="C12" s="1"/>
  <c r="D12" s="1"/>
  <c r="E12" s="1"/>
  <c r="D4"/>
  <c r="E4"/>
  <c r="C4"/>
  <c r="B4"/>
  <c r="C31" i="1"/>
  <c r="D5" i="2" l="1"/>
  <c r="E5" s="1"/>
</calcChain>
</file>

<file path=xl/sharedStrings.xml><?xml version="1.0" encoding="utf-8"?>
<sst xmlns="http://schemas.openxmlformats.org/spreadsheetml/2006/main" count="535" uniqueCount="196">
  <si>
    <t>Date</t>
  </si>
  <si>
    <t>Matter Reference No</t>
  </si>
  <si>
    <t xml:space="preserve"> Travel New Plymouth Crown Sol Interviews  </t>
  </si>
  <si>
    <t xml:space="preserve"> ATT114/1636 </t>
  </si>
  <si>
    <t xml:space="preserve">DR D B COLLINS </t>
  </si>
  <si>
    <t xml:space="preserve"> Lunch C Mander, J Isles, SG (NP Crown Sol Interviews) </t>
  </si>
  <si>
    <t xml:space="preserve"> Taxi Airport New Plymouth Crown Sols Interview </t>
  </si>
  <si>
    <t xml:space="preserve"> Lunch SG, DSG &amp; J Isles re Panel Interviews </t>
  </si>
  <si>
    <t xml:space="preserve"> ATT114/1635 </t>
  </si>
  <si>
    <t xml:space="preserve"> Breakfast Hyatt Regency (ALTA Conference) </t>
  </si>
  <si>
    <t>Supplier's Name</t>
  </si>
  <si>
    <t>Expense Details</t>
  </si>
  <si>
    <t>$ Amount GST Exclusive</t>
  </si>
  <si>
    <t>DIA -VIP TRANSPORT SERVICES</t>
  </si>
  <si>
    <t>VODAFONE</t>
  </si>
  <si>
    <t>WELLINGTON BRANCH LAW SOCIETY</t>
  </si>
  <si>
    <t xml:space="preserve">CARLSON WAGONLIT </t>
  </si>
  <si>
    <t xml:space="preserve">Travel Booking fee </t>
  </si>
  <si>
    <t>AIR NEW ZEALAND</t>
  </si>
  <si>
    <t xml:space="preserve"> Lunch Panel Interviews, SG, DSG &amp; J Isles (Nelson Crown Sol ) </t>
  </si>
  <si>
    <t>COFFEE CULTURE MERIVALE</t>
  </si>
  <si>
    <t xml:space="preserve"> Refund of Travel Booking Fee (date of banking)</t>
  </si>
  <si>
    <t xml:space="preserve"> Transport from Wgtn airport to Home (return from AG's Washington Quintet Meeting) (billed in June)</t>
  </si>
  <si>
    <t xml:space="preserve"> Transport from Wgtn airport to Office (J Collins, Alkd) (billed in June)</t>
  </si>
  <si>
    <t xml:space="preserve"> Transport from home to WGT Club (Robertson J, Retirement Dinner) (billed in June)</t>
  </si>
  <si>
    <t xml:space="preserve"> Transport from WGT Club to Home (Robertson J, Retirement Dinner) (billed in June)</t>
  </si>
  <si>
    <t xml:space="preserve"> Transport from home to Wgtn Airport (NP Crown Sol Interviews)</t>
  </si>
  <si>
    <t xml:space="preserve"> Transport from Wgtn airport to Office (NP Crown Sol Interviews)</t>
  </si>
  <si>
    <t xml:space="preserve"> Dinner to Honour Lawyers admitted 50 years and mores</t>
  </si>
  <si>
    <t xml:space="preserve"> Refund for Dinner to Honour Lawyers admitted 50 years and mores (date of banking)</t>
  </si>
  <si>
    <t xml:space="preserve"> Transport from Wgtn airport to Office (Tasman Crown Sol Interviews)</t>
  </si>
  <si>
    <t xml:space="preserve"> Transport from Chch airport to City, SG, DSG &amp; J Isles (Tasman Crown Sol Interviews)</t>
  </si>
  <si>
    <t xml:space="preserve"> Mobile Phone  May 2010</t>
  </si>
  <si>
    <t xml:space="preserve"> Mobile Car Phone  May 2010</t>
  </si>
  <si>
    <t xml:space="preserve"> Air Travel CHC/WLG (Tasman Crown Sol Interviews)</t>
  </si>
  <si>
    <t xml:space="preserve"> Air Travel WGT/CHC/WLG  (Tasman Crown Sol Interviews)</t>
  </si>
  <si>
    <t xml:space="preserve"> Mobile Phone  June 2010</t>
  </si>
  <si>
    <t xml:space="preserve"> Mobile Car Phone  June 2010</t>
  </si>
  <si>
    <t xml:space="preserve"> International Air Travel WGT/SYD/Darwin 7/8, &amp; SYD/WGT (Australasian SG's Meeting)</t>
  </si>
  <si>
    <t>CHADS</t>
  </si>
  <si>
    <t>AIR NZ BSP AGENTS</t>
  </si>
  <si>
    <t>ENERGY CITY</t>
  </si>
  <si>
    <t>HYATT REGENCY AUCKLAND</t>
  </si>
  <si>
    <t>MORRISON STREET CAFE</t>
  </si>
  <si>
    <t xml:space="preserve"> Transport from City to Chch Airport, SG, DSG &amp; J Isles (Tasman Crown Sol Interviews)</t>
  </si>
  <si>
    <t xml:space="preserve"> Transport from Thorndon/Office to WGT airport , SG, DSG &amp; J Isles (Tasman Crown Sol Interviews)</t>
  </si>
  <si>
    <t>TOTAL</t>
  </si>
  <si>
    <t>District Law Society 50 Years dinner to Home</t>
  </si>
  <si>
    <t>David Collins: Flight Darwin to Sydney 14/08/10</t>
  </si>
  <si>
    <t>David Collins: Taxi 07/08/10</t>
  </si>
  <si>
    <t>David Collins: Taxi 16/08/10</t>
  </si>
  <si>
    <t>SOL115/708</t>
  </si>
  <si>
    <t>Mobile Phone - July 10</t>
  </si>
  <si>
    <t>Mobile Car Phone - July 10</t>
  </si>
  <si>
    <t>Mobile Phone - Aug 10</t>
  </si>
  <si>
    <t>Mobile Car Phone - Aug 10</t>
  </si>
  <si>
    <t>Mobile Phone International Roaming - Aug 10</t>
  </si>
  <si>
    <t>Mobile Car Phone - Sept 10</t>
  </si>
  <si>
    <t>Mobile Phone - Sept 10</t>
  </si>
  <si>
    <t>Teresa Collins - Personal  ^ / ^Stamford Plaza-Sydney</t>
  </si>
  <si>
    <t>Refund of Teresa Collins M/Card personal</t>
  </si>
  <si>
    <t>MASTERCARD</t>
  </si>
  <si>
    <t>Breakfast Hyatt Regency (ALTA Conference) - HYATT REGENCY AUCKLAND</t>
  </si>
  <si>
    <t>lunch Panel Interviews, SG, DSG &amp; J Isles (Nelson Crown Sol ) MORRISON STREET CAFE</t>
  </si>
  <si>
    <t>ATT114/1635</t>
  </si>
  <si>
    <t xml:space="preserve">Crowne Plaza Hotel Darwin, Australasin Solicitors-General meeting and meeting with Northern Territory Crown Solicitor </t>
  </si>
  <si>
    <t>Taxi from Hotel to Darwin Airport, attending Australasian Solicitors-General meeting Australia</t>
  </si>
  <si>
    <t>Departure Tax (Attending Australasian Solicitors-General meeting Darwin)</t>
  </si>
  <si>
    <t>Mastercard Account Fee</t>
  </si>
  <si>
    <t>Accommodation attending Australian Crown Solicitors' meeting, Canberra - HOTEL REALM PTY LTD</t>
  </si>
  <si>
    <t xml:space="preserve"> Sydney Accommodation returning from Australian Crown Solicitor Meeting - Stamford Plaza-Sydney</t>
  </si>
  <si>
    <t>Accomodation re Redcliffs case - Dispute (trip cancelled, Accom not cancelled)</t>
  </si>
  <si>
    <t xml:space="preserve">Taxi from Airport to Hotel (Canberra: Australian Crown Solicitors' meeting) </t>
  </si>
  <si>
    <t xml:space="preserve">Transport from Auckland Airport to High Court and return to speak on behalf of Govt at Justice Woolford's swearing in </t>
  </si>
  <si>
    <t>Airport Departure tax: Canberra, Australia to attend Crown Solicitors' Meeting - WGTN INTL AIRPORT</t>
  </si>
  <si>
    <t xml:space="preserve">Transport from City to home - NZLA 50 year Dinner </t>
  </si>
  <si>
    <t>BROOKERS</t>
  </si>
  <si>
    <t>2011 Legal Diary</t>
  </si>
  <si>
    <t>Travel to Auckland 29/10 returm 30/10 - Presentation at NZICA Tax Seminar</t>
  </si>
  <si>
    <t>International Travel WGT/SYD/CBR/SYD/WGN Australian Crown Solictors meeting</t>
  </si>
  <si>
    <t>Meeting with S Moore &amp; R Marchant - Meredith Connell - AKLD Crown Soliictor</t>
  </si>
  <si>
    <t>Fare</t>
  </si>
  <si>
    <t xml:space="preserve">Admin </t>
  </si>
  <si>
    <t>Total</t>
  </si>
  <si>
    <t>GST</t>
  </si>
  <si>
    <t>Net</t>
  </si>
  <si>
    <t>Inv 262554 31/10</t>
  </si>
  <si>
    <t>Taxi from Airport to Home - Australian Crown Solicitors' meeting, Canberra</t>
  </si>
  <si>
    <t xml:space="preserve">Taxi from Office to Airport - Justice Woolford's swearing in in Auckland </t>
  </si>
  <si>
    <t xml:space="preserve">Taxi from Airport to Home - Justice Woolford's swearing in in Auckland </t>
  </si>
  <si>
    <t>Taxi from City to Home - Dinner with Crown Solicitors</t>
  </si>
  <si>
    <t>Taxi from Office to Airport - NZICA Tax Conference - Speech</t>
  </si>
  <si>
    <t>Taxi from AKLD airport to Hyatt Hotel - NZICA Tax Conference</t>
  </si>
  <si>
    <t>Taxi Hyatt Hotel to AKLD Airport - NZICA Tax Conference</t>
  </si>
  <si>
    <t>Taxi Airport to Office - NZICA Tax Conference</t>
  </si>
  <si>
    <t>EXPENSE CLAIM -THE WELLINGTON CLUB</t>
  </si>
  <si>
    <t>EXPENSE CLAIM - CORPORATE CABS</t>
  </si>
  <si>
    <t>EXPENSE CLAIM</t>
  </si>
  <si>
    <t>Return travel to Auckland 13/10 - Speach at Mark Woolford's swearing in 13/10</t>
  </si>
  <si>
    <t>Lunch Meeting with Justice Tipping</t>
  </si>
  <si>
    <t>Taxi from Home to Airport - Australian Crown Solictors Meeting, Canberra</t>
  </si>
  <si>
    <t>Name of organisation [xxxxxxxxx]</t>
  </si>
  <si>
    <t>Name of CE [xxxxxxxxxx]</t>
  </si>
  <si>
    <t>Period [xx/xx/xxxx - xx/xx/xxxx]</t>
  </si>
  <si>
    <t>International Travel</t>
  </si>
  <si>
    <t>Credit Card expenses</t>
  </si>
  <si>
    <t>Amount (NZ$)</t>
  </si>
  <si>
    <t xml:space="preserve">Purpose (eg, attending conference on...) 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</si>
  <si>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</si>
  <si>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</si>
  <si>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</si>
  <si>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</si>
  <si>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</si>
  <si>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</si>
  <si>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Total travel expenses 
for the 6-monthly period</t>
  </si>
  <si>
    <t>Hospitality provided</t>
  </si>
  <si>
    <t xml:space="preserve">Purpose (eg, hosting delegation from ...) </t>
  </si>
  <si>
    <t>Nature</t>
  </si>
  <si>
    <t>Total hospitality expenses for the 6-monthly period</t>
  </si>
  <si>
    <t>Other</t>
  </si>
  <si>
    <t xml:space="preserve">Purpose (eg, farewell for long-serving staff members) </t>
  </si>
  <si>
    <t>Location</t>
  </si>
  <si>
    <t>Total other expenses for the 6-monthly period</t>
  </si>
  <si>
    <t>Name of Organisation [xxxxxxxxx]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</si>
  <si>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</si>
  <si>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</si>
  <si>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</si>
  <si>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</si>
  <si>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</si>
  <si>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</si>
  <si>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</si>
  <si>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</si>
  <si>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</si>
  <si>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Crown Law</t>
  </si>
  <si>
    <t>Name of CE : David Collins QC</t>
  </si>
  <si>
    <t>Period: 01 July 2010 - 31 December 2010</t>
  </si>
  <si>
    <t>Sub Total</t>
  </si>
  <si>
    <t>SOL115/1596</t>
  </si>
  <si>
    <t>Car Phone Charge Nov 10</t>
  </si>
  <si>
    <t>Phone Charge Nov 10</t>
  </si>
  <si>
    <t>Phone Charge Oct 10</t>
  </si>
  <si>
    <t>Car Phone Charge Oct 10</t>
  </si>
  <si>
    <t>Exempt GST Phone Charge Oct 10</t>
  </si>
  <si>
    <t>inv 262</t>
  </si>
  <si>
    <t>Brisbane Accommodation - Pacific Law Officers Network - AGM 7-11 December 2010 - MERCURE HOTEL</t>
  </si>
  <si>
    <t xml:space="preserve">Taxi to Brisbane Airport </t>
  </si>
  <si>
    <t>Taxi for Crown Prosecution Meeting 13/10/10</t>
  </si>
  <si>
    <t>Taxi for Crown Prosecution Meeting 10/10/10</t>
  </si>
  <si>
    <t>Taxi for Crown Prosecution Meeting 06/10/10</t>
  </si>
  <si>
    <t>International Travel WGT/BRN/WGN  Pacific Law Officers Network AGM - Brisbane</t>
  </si>
  <si>
    <t>ATT114/1667</t>
  </si>
  <si>
    <t xml:space="preserve">Checked Air New Zealand to statement </t>
  </si>
  <si>
    <t xml:space="preserve">Travel to Christchurch Return 23/12 - Meeting Justice Panckhurst re Royal Commission on Pike River </t>
  </si>
  <si>
    <t xml:space="preserve">WGTN INTL Airport departure tax (Pacific Law Officers Network - AGM 7-11 - Brisbane)  </t>
  </si>
  <si>
    <t>David and Teresa Collins</t>
  </si>
  <si>
    <t>Meeting hosts</t>
  </si>
  <si>
    <t>David Collins</t>
  </si>
  <si>
    <t>Luke Cunningham &amp; Clere</t>
  </si>
  <si>
    <t>Check Gifts Regester  615578</t>
  </si>
  <si>
    <t>International Travel WGT/BRN/WGN  Pacific Law Officers Network AGM - Brisbane 7-11 Dec</t>
  </si>
  <si>
    <t>Teresa Collins - Personal - Stamford Plaza-Sydney</t>
  </si>
  <si>
    <t xml:space="preserve">Taxi from Hotel to Darwin Airport, attending Australasian Solicitors-General meeting </t>
  </si>
  <si>
    <t xml:space="preserve"> Transport from Wgtn airport to Home (return from AG's Washington Quintet Meeting) (prior year)</t>
  </si>
  <si>
    <t xml:space="preserve"> Transport from Wgtn airport to Office (J Collins, Alkd) (prior year)</t>
  </si>
  <si>
    <t xml:space="preserve"> Transport from home to WGT Club (Robertson J, Retirement Dinner) (prior year)</t>
  </si>
  <si>
    <t xml:space="preserve"> Transport from WGT Club to Home (Robertson J, Retirement Dinner) (prior year)</t>
  </si>
  <si>
    <t xml:space="preserve"> Travel New Plymouth Crown Solicitor Interviews  </t>
  </si>
  <si>
    <t xml:space="preserve"> Lunch C Mander, J Isles, SG (NP Crown Solicitor Interviews) </t>
  </si>
  <si>
    <t xml:space="preserve"> Transport from home to Wgtn Airport (NP Crown Solicitor Interviews)</t>
  </si>
  <si>
    <t xml:space="preserve"> Transport from Wgtn airport to Office (NP Crown Solicitor Interviews)</t>
  </si>
  <si>
    <t xml:space="preserve"> Taxi Airport New Plymouth Crown Solicitors Interview </t>
  </si>
  <si>
    <t xml:space="preserve"> Transport from Chch airport to City, SG, DSG &amp; J Isles (Tasman Crown Solicitor Interviews)</t>
  </si>
  <si>
    <t xml:space="preserve"> Transport from City to Chch Airport, SG, DSG &amp; J Isles (Tasman Crown Solicitor Interviews)</t>
  </si>
  <si>
    <t xml:space="preserve"> Air Travel CHC/WLG (Tasman Crown Solicitor Interviews)</t>
  </si>
  <si>
    <t xml:space="preserve"> Air Travel WGT/CHC/WLG  (Tasman Crown Solicitor Interviews)</t>
  </si>
  <si>
    <t xml:space="preserve"> Lunch Panel Interviews, SG, DSG &amp; J Isles (Nelson Crown Solicitor ) </t>
  </si>
  <si>
    <t>Transport from Thorndon/Office to WGT airport , SG, DSG &amp; J Isles (Tasman Crown Solicitor Interviews)</t>
  </si>
  <si>
    <t>Transport from Wgtn airport to Office (Tasman Crown Solicitor Interviews)</t>
  </si>
  <si>
    <t xml:space="preserve">Crowne Plaza Hotel Darwin, Australasian Solicitors-General meeting and meeting with Northern Territory Crown Solicitor </t>
  </si>
  <si>
    <t>MasterCard Account Fee</t>
  </si>
  <si>
    <t>Return travel to Auckland 13/10 - Speech at Mark Woolford's swearing in 13/10</t>
  </si>
  <si>
    <t xml:space="preserve">Accommodation re Redcliffs case - </t>
  </si>
  <si>
    <t>Meeting with S Moore &amp; R Marchant - Meredith Connell - AKLD Crown Solicitor</t>
  </si>
  <si>
    <t>Travel to Auckland 29/10 return 30/10 - Presentation at NZICA Tax Seminar</t>
  </si>
  <si>
    <t xml:space="preserve">Taxi to Brisbane Airport (Pacific Law Officers Network - AGM  Dec 7-11 - Brisbane)  </t>
  </si>
  <si>
    <t xml:space="preserve">WGTN INTL Airport departure tax (Pacific Law Officers Network - AGM Dec 7-11 - Brisbane)  </t>
  </si>
  <si>
    <t>David Collins: Flight Darwin to Sydney 14/08/10 (Australasian SG's Meeting)</t>
  </si>
  <si>
    <t>Taxi from Home to Airport - Australian Crown Solicitors' Meeting, Canberra</t>
  </si>
  <si>
    <t>International Travel WGT/SYD/CBR/SYD/WGN Australian Crown Solicitors' meeting, Canberra</t>
  </si>
  <si>
    <t>Sydney Accommodation returning from Australian Crown Solicitors' Meeting - Stamford Plaza</t>
  </si>
  <si>
    <t xml:space="preserve"> Dinner to Honour Lawyers admitted 50 years and more</t>
  </si>
  <si>
    <t xml:space="preserve"> Refund for Dinner to Honour Lawyers admitted 50 years and more (date of banking)</t>
  </si>
  <si>
    <t>Mobile Car Phone Oct 10</t>
  </si>
  <si>
    <t>Mobile Car Phone Nov 10</t>
  </si>
  <si>
    <t>Mobile Phone Nov 10</t>
  </si>
  <si>
    <t>Mobile Phone Oct 10</t>
  </si>
</sst>
</file>

<file path=xl/styles.xml><?xml version="1.0" encoding="utf-8"?>
<styleSheet xmlns="http://schemas.openxmlformats.org/spreadsheetml/2006/main">
  <numFmts count="3">
    <numFmt numFmtId="164" formatCode="###################0.00"/>
    <numFmt numFmtId="165" formatCode="d/mm/yyyy;@"/>
    <numFmt numFmtId="166" formatCode="[$-1409]d\ mmmm\ yyyy;@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4" fillId="0" borderId="0" xfId="0" applyNumberFormat="1" applyFont="1"/>
    <xf numFmtId="4" fontId="4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65" fontId="3" fillId="0" borderId="0" xfId="1" applyNumberFormat="1" applyFont="1" applyAlignment="1">
      <alignment horizontal="right" vertical="top" wrapText="1"/>
    </xf>
    <xf numFmtId="4" fontId="3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top" wrapText="1"/>
    </xf>
    <xf numFmtId="164" fontId="3" fillId="0" borderId="0" xfId="1" applyNumberFormat="1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165" fontId="2" fillId="0" borderId="0" xfId="0" quotePrefix="1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165" fontId="3" fillId="0" borderId="0" xfId="1" quotePrefix="1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0" fontId="0" fillId="0" borderId="0" xfId="0" applyNumberFormat="1"/>
    <xf numFmtId="2" fontId="0" fillId="0" borderId="0" xfId="0" applyNumberFormat="1"/>
    <xf numFmtId="0" fontId="5" fillId="0" borderId="0" xfId="0" applyFont="1"/>
    <xf numFmtId="0" fontId="8" fillId="0" borderId="2" xfId="2" applyFont="1" applyBorder="1" applyAlignment="1">
      <alignment wrapText="1"/>
    </xf>
    <xf numFmtId="0" fontId="8" fillId="0" borderId="3" xfId="2" applyFont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3" borderId="3" xfId="2" applyFont="1" applyFill="1" applyBorder="1" applyAlignment="1">
      <alignment wrapText="1"/>
    </xf>
    <xf numFmtId="0" fontId="10" fillId="3" borderId="3" xfId="2" applyFont="1" applyFill="1" applyBorder="1" applyAlignment="1">
      <alignment wrapText="1"/>
    </xf>
    <xf numFmtId="0" fontId="6" fillId="0" borderId="0" xfId="2" applyAlignment="1">
      <alignment wrapText="1"/>
    </xf>
    <xf numFmtId="0" fontId="11" fillId="4" borderId="3" xfId="2" applyFont="1" applyFill="1" applyBorder="1" applyAlignment="1">
      <alignment horizontal="justify" wrapText="1"/>
    </xf>
    <xf numFmtId="0" fontId="8" fillId="4" borderId="3" xfId="2" applyFont="1" applyFill="1" applyBorder="1" applyAlignment="1"/>
    <xf numFmtId="0" fontId="6" fillId="4" borderId="3" xfId="2" applyFill="1" applyBorder="1" applyAlignment="1"/>
    <xf numFmtId="0" fontId="6" fillId="4" borderId="3" xfId="2" applyFill="1" applyBorder="1" applyAlignment="1">
      <alignment wrapText="1"/>
    </xf>
    <xf numFmtId="0" fontId="6" fillId="0" borderId="4" xfId="2" applyBorder="1" applyAlignment="1">
      <alignment wrapText="1"/>
    </xf>
    <xf numFmtId="0" fontId="6" fillId="0" borderId="3" xfId="2" applyBorder="1" applyAlignment="1">
      <alignment wrapText="1"/>
    </xf>
    <xf numFmtId="0" fontId="6" fillId="0" borderId="5" xfId="2" applyBorder="1" applyAlignment="1">
      <alignment wrapText="1"/>
    </xf>
    <xf numFmtId="0" fontId="6" fillId="0" borderId="2" xfId="2" applyBorder="1" applyAlignment="1">
      <alignment wrapText="1"/>
    </xf>
    <xf numFmtId="0" fontId="8" fillId="0" borderId="6" xfId="2" applyFont="1" applyBorder="1" applyAlignment="1">
      <alignment wrapText="1"/>
    </xf>
    <xf numFmtId="0" fontId="6" fillId="0" borderId="0" xfId="2"/>
    <xf numFmtId="0" fontId="6" fillId="2" borderId="3" xfId="2" applyFill="1" applyBorder="1"/>
    <xf numFmtId="0" fontId="11" fillId="4" borderId="3" xfId="2" applyFont="1" applyFill="1" applyBorder="1" applyAlignment="1">
      <alignment horizontal="left" wrapText="1"/>
    </xf>
    <xf numFmtId="0" fontId="6" fillId="0" borderId="0" xfId="2" applyAlignment="1">
      <alignment vertical="center"/>
    </xf>
    <xf numFmtId="0" fontId="10" fillId="5" borderId="3" xfId="2" applyFont="1" applyFill="1" applyBorder="1" applyAlignment="1">
      <alignment wrapText="1"/>
    </xf>
    <xf numFmtId="0" fontId="6" fillId="5" borderId="0" xfId="2" applyFill="1"/>
    <xf numFmtId="14" fontId="6" fillId="0" borderId="0" xfId="2" applyNumberFormat="1" applyAlignment="1">
      <alignment wrapText="1"/>
    </xf>
    <xf numFmtId="0" fontId="6" fillId="0" borderId="0" xfId="2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wrapText="1"/>
    </xf>
    <xf numFmtId="0" fontId="6" fillId="0" borderId="0" xfId="2" applyFill="1" applyBorder="1" applyAlignment="1">
      <alignment wrapText="1"/>
    </xf>
    <xf numFmtId="4" fontId="6" fillId="0" borderId="3" xfId="2" applyNumberFormat="1" applyBorder="1" applyAlignment="1">
      <alignment wrapText="1"/>
    </xf>
    <xf numFmtId="4" fontId="6" fillId="0" borderId="0" xfId="2" applyNumberFormat="1" applyAlignment="1">
      <alignment wrapText="1"/>
    </xf>
    <xf numFmtId="4" fontId="8" fillId="4" borderId="3" xfId="2" applyNumberFormat="1" applyFont="1" applyFill="1" applyBorder="1" applyAlignment="1"/>
    <xf numFmtId="4" fontId="0" fillId="0" borderId="0" xfId="0" applyNumberFormat="1"/>
    <xf numFmtId="14" fontId="0" fillId="0" borderId="0" xfId="0" applyNumberFormat="1"/>
    <xf numFmtId="0" fontId="0" fillId="0" borderId="0" xfId="0" applyFill="1"/>
    <xf numFmtId="14" fontId="14" fillId="0" borderId="0" xfId="0" applyNumberFormat="1" applyFont="1"/>
    <xf numFmtId="0" fontId="14" fillId="0" borderId="0" xfId="0" applyFont="1" applyFill="1"/>
    <xf numFmtId="4" fontId="14" fillId="0" borderId="0" xfId="0" applyNumberFormat="1" applyFont="1"/>
    <xf numFmtId="16" fontId="0" fillId="0" borderId="0" xfId="0" applyNumberFormat="1" applyFill="1" applyAlignment="1">
      <alignment horizontal="left"/>
    </xf>
    <xf numFmtId="0" fontId="1" fillId="0" borderId="7" xfId="0" applyFont="1" applyBorder="1" applyAlignment="1">
      <alignment wrapText="1"/>
    </xf>
    <xf numFmtId="166" fontId="0" fillId="0" borderId="7" xfId="0" applyNumberFormat="1" applyBorder="1"/>
    <xf numFmtId="0" fontId="0" fillId="0" borderId="7" xfId="0" applyBorder="1" applyAlignment="1">
      <alignment wrapText="1"/>
    </xf>
    <xf numFmtId="0" fontId="6" fillId="0" borderId="0" xfId="2" applyAlignment="1">
      <alignment horizontal="left" wrapText="1"/>
    </xf>
    <xf numFmtId="0" fontId="6" fillId="0" borderId="6" xfId="2" applyBorder="1" applyAlignment="1">
      <alignment horizontal="left" wrapText="1"/>
    </xf>
    <xf numFmtId="0" fontId="10" fillId="3" borderId="3" xfId="2" applyFont="1" applyFill="1" applyBorder="1" applyAlignment="1">
      <alignment wrapText="1"/>
    </xf>
    <xf numFmtId="0" fontId="7" fillId="0" borderId="2" xfId="2" applyFont="1" applyBorder="1" applyAlignment="1">
      <alignment wrapText="1"/>
    </xf>
    <xf numFmtId="0" fontId="8" fillId="0" borderId="2" xfId="2" applyFont="1" applyBorder="1" applyAlignment="1">
      <alignment wrapText="1"/>
    </xf>
    <xf numFmtId="0" fontId="9" fillId="0" borderId="3" xfId="2" applyFont="1" applyBorder="1" applyAlignment="1">
      <alignment wrapText="1"/>
    </xf>
    <xf numFmtId="0" fontId="8" fillId="0" borderId="3" xfId="2" applyFont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2" fillId="0" borderId="2" xfId="2" applyFont="1" applyBorder="1" applyAlignment="1">
      <alignment wrapText="1"/>
    </xf>
    <xf numFmtId="0" fontId="6" fillId="0" borderId="2" xfId="2" applyBorder="1" applyAlignment="1">
      <alignment wrapText="1"/>
    </xf>
    <xf numFmtId="0" fontId="9" fillId="0" borderId="6" xfId="2" applyFont="1" applyBorder="1" applyAlignment="1">
      <alignment wrapText="1"/>
    </xf>
    <xf numFmtId="0" fontId="8" fillId="0" borderId="6" xfId="2" applyFont="1" applyBorder="1" applyAlignment="1">
      <alignment wrapText="1"/>
    </xf>
    <xf numFmtId="0" fontId="10" fillId="5" borderId="3" xfId="2" applyFont="1" applyFill="1" applyBorder="1" applyAlignment="1">
      <alignment wrapText="1"/>
    </xf>
    <xf numFmtId="0" fontId="6" fillId="0" borderId="3" xfId="2" applyBorder="1" applyAlignment="1">
      <alignment wrapText="1"/>
    </xf>
    <xf numFmtId="0" fontId="13" fillId="0" borderId="3" xfId="2" applyFont="1" applyBorder="1" applyAlignment="1">
      <alignment horizontal="justify" vertical="center"/>
    </xf>
    <xf numFmtId="0" fontId="6" fillId="0" borderId="3" xfId="2" applyBorder="1" applyAlignment="1">
      <alignment vertical="center"/>
    </xf>
  </cellXfs>
  <cellStyles count="3">
    <cellStyle name="Normal" xfId="0" builtinId="0"/>
    <cellStyle name="Normal 2" xfId="2"/>
    <cellStyle name="Normal 3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alignment horizontal="right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E87" totalsRowShown="0" headerRowDxfId="6" dataDxfId="5">
  <sortState ref="A2:F78">
    <sortCondition ref="A2:A78"/>
  </sortState>
  <tableColumns count="5">
    <tableColumn id="1" name="Date" dataDxfId="4"/>
    <tableColumn id="2" name="$ Amount GST Exclusive" dataDxfId="3"/>
    <tableColumn id="5" name="Expense Details" dataDxfId="2"/>
    <tableColumn id="6" name="Matter Reference No" dataDxfId="1"/>
    <tableColumn id="7" name="Supplier's Nam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topLeftCell="A73" workbookViewId="0">
      <selection activeCell="A94" sqref="A94:XFD94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6" width="29.85546875" style="55" customWidth="1"/>
    <col min="7" max="7" width="22.28515625" style="55" customWidth="1"/>
    <col min="8" max="16384" width="9.140625" style="55"/>
  </cols>
  <sheetData>
    <row r="1" spans="1:7" s="53" customFormat="1" ht="36" customHeight="1">
      <c r="A1" s="72" t="s">
        <v>133</v>
      </c>
      <c r="B1" s="73"/>
      <c r="C1" s="73"/>
      <c r="D1" s="73"/>
      <c r="E1" s="73"/>
    </row>
    <row r="2" spans="1:7" s="53" customFormat="1" ht="35.25" customHeight="1">
      <c r="A2" s="74" t="s">
        <v>134</v>
      </c>
      <c r="B2" s="75"/>
      <c r="C2" s="74" t="s">
        <v>135</v>
      </c>
      <c r="D2" s="75"/>
      <c r="E2" s="31"/>
    </row>
    <row r="3" spans="1:7" s="54" customFormat="1" ht="23.25" customHeight="1">
      <c r="A3" s="32" t="s">
        <v>104</v>
      </c>
      <c r="B3" s="76" t="s">
        <v>105</v>
      </c>
      <c r="C3" s="76"/>
      <c r="D3" s="32"/>
      <c r="E3" s="32"/>
    </row>
    <row r="4" spans="1:7" s="53" customFormat="1" ht="25.5">
      <c r="A4" s="31" t="s">
        <v>0</v>
      </c>
      <c r="B4" s="31" t="s">
        <v>106</v>
      </c>
      <c r="C4" s="31" t="s">
        <v>107</v>
      </c>
      <c r="D4" s="31" t="s">
        <v>108</v>
      </c>
      <c r="E4" s="31" t="s">
        <v>109</v>
      </c>
    </row>
    <row r="5" spans="1:7" ht="24.75" customHeight="1">
      <c r="A5" s="51">
        <v>40421</v>
      </c>
      <c r="B5" s="57">
        <v>1136.3</v>
      </c>
      <c r="C5" s="69" t="s">
        <v>178</v>
      </c>
      <c r="D5" s="69"/>
      <c r="E5" s="69"/>
      <c r="F5" s="35" t="s">
        <v>51</v>
      </c>
      <c r="G5" s="55" t="s">
        <v>61</v>
      </c>
    </row>
    <row r="6" spans="1:7">
      <c r="A6" s="51">
        <v>40421</v>
      </c>
      <c r="B6" s="57">
        <v>38.06</v>
      </c>
      <c r="C6" s="69" t="s">
        <v>161</v>
      </c>
      <c r="D6" s="69"/>
      <c r="E6" s="69"/>
      <c r="F6" s="35" t="s">
        <v>51</v>
      </c>
      <c r="G6" s="55" t="s">
        <v>61</v>
      </c>
    </row>
    <row r="7" spans="1:7">
      <c r="A7" s="51">
        <v>40421</v>
      </c>
      <c r="B7" s="57">
        <v>22.22</v>
      </c>
      <c r="C7" s="69" t="s">
        <v>67</v>
      </c>
      <c r="D7" s="69"/>
      <c r="E7" s="69"/>
      <c r="F7" s="35" t="s">
        <v>51</v>
      </c>
      <c r="G7" s="55" t="s">
        <v>61</v>
      </c>
    </row>
    <row r="8" spans="1:7">
      <c r="A8" s="51">
        <v>40482</v>
      </c>
      <c r="B8" s="57">
        <v>1075.08</v>
      </c>
      <c r="C8" s="69" t="s">
        <v>69</v>
      </c>
      <c r="D8" s="69"/>
      <c r="E8" s="69"/>
      <c r="F8" s="35"/>
      <c r="G8" s="55" t="s">
        <v>61</v>
      </c>
    </row>
    <row r="9" spans="1:7">
      <c r="A9" s="51">
        <v>40482</v>
      </c>
      <c r="B9" s="57">
        <v>295.18</v>
      </c>
      <c r="C9" s="69" t="s">
        <v>189</v>
      </c>
      <c r="D9" s="69"/>
      <c r="E9" s="69"/>
      <c r="F9" s="35"/>
      <c r="G9" s="55" t="s">
        <v>61</v>
      </c>
    </row>
    <row r="10" spans="1:7">
      <c r="A10" s="51">
        <v>40482</v>
      </c>
      <c r="B10" s="57">
        <v>43.71</v>
      </c>
      <c r="C10" s="69" t="s">
        <v>72</v>
      </c>
      <c r="D10" s="69"/>
      <c r="E10" s="69"/>
      <c r="F10" s="35"/>
      <c r="G10" s="55" t="s">
        <v>61</v>
      </c>
    </row>
    <row r="11" spans="1:7">
      <c r="A11" s="51">
        <v>40482</v>
      </c>
      <c r="B11" s="57">
        <v>31.69</v>
      </c>
      <c r="C11" s="69" t="s">
        <v>160</v>
      </c>
      <c r="D11" s="69"/>
      <c r="E11" s="69"/>
      <c r="F11" s="35"/>
    </row>
    <row r="12" spans="1:7">
      <c r="A12" s="51">
        <v>40482</v>
      </c>
      <c r="B12" s="57">
        <v>-31.69</v>
      </c>
      <c r="C12" s="69" t="s">
        <v>60</v>
      </c>
      <c r="D12" s="69"/>
      <c r="E12" s="69"/>
      <c r="F12" s="35"/>
    </row>
    <row r="13" spans="1:7">
      <c r="A13" s="51">
        <v>40482</v>
      </c>
      <c r="B13" s="57">
        <v>21.74</v>
      </c>
      <c r="C13" s="69" t="s">
        <v>74</v>
      </c>
      <c r="D13" s="69"/>
      <c r="E13" s="69"/>
      <c r="F13" s="35"/>
      <c r="G13" s="55" t="s">
        <v>61</v>
      </c>
    </row>
    <row r="14" spans="1:7">
      <c r="A14" s="51">
        <v>40543</v>
      </c>
      <c r="B14" s="57">
        <v>60.96</v>
      </c>
      <c r="C14" s="69" t="s">
        <v>184</v>
      </c>
      <c r="D14" s="69"/>
      <c r="E14" s="69"/>
      <c r="F14" s="35" t="s">
        <v>137</v>
      </c>
      <c r="G14" s="55" t="s">
        <v>61</v>
      </c>
    </row>
    <row r="15" spans="1:7">
      <c r="A15" s="51">
        <v>40543</v>
      </c>
      <c r="B15" s="57">
        <v>21.74</v>
      </c>
      <c r="C15" s="69" t="s">
        <v>185</v>
      </c>
      <c r="D15" s="69"/>
      <c r="E15" s="69"/>
      <c r="F15" s="35" t="s">
        <v>137</v>
      </c>
      <c r="G15" s="55" t="s">
        <v>61</v>
      </c>
    </row>
    <row r="16" spans="1:7" ht="25.5" customHeight="1">
      <c r="A16" s="51">
        <v>40543</v>
      </c>
      <c r="B16" s="57">
        <v>1264.03</v>
      </c>
      <c r="C16" s="69" t="s">
        <v>144</v>
      </c>
      <c r="D16" s="69"/>
      <c r="E16" s="69"/>
      <c r="F16" s="35" t="s">
        <v>137</v>
      </c>
      <c r="G16" s="55" t="s">
        <v>61</v>
      </c>
    </row>
    <row r="17" spans="1:7">
      <c r="B17" s="57"/>
    </row>
    <row r="18" spans="1:7">
      <c r="A18" s="52" t="s">
        <v>136</v>
      </c>
      <c r="B18" s="56">
        <f>SUM(B5:B17)</f>
        <v>3979.0199999999995</v>
      </c>
    </row>
    <row r="19" spans="1:7" s="54" customFormat="1" ht="27" customHeight="1">
      <c r="A19" s="32" t="s">
        <v>104</v>
      </c>
      <c r="B19" s="76" t="s">
        <v>110</v>
      </c>
      <c r="C19" s="76"/>
      <c r="D19" s="32"/>
      <c r="E19" s="32"/>
    </row>
    <row r="20" spans="1:7" s="53" customFormat="1">
      <c r="A20" s="31" t="s">
        <v>0</v>
      </c>
      <c r="B20" s="31" t="s">
        <v>106</v>
      </c>
      <c r="C20" s="31"/>
      <c r="D20" s="31"/>
      <c r="E20" s="31"/>
    </row>
    <row r="21" spans="1:7" ht="15" customHeight="1">
      <c r="A21" s="51">
        <v>40381</v>
      </c>
      <c r="B21" s="57">
        <v>1810.8</v>
      </c>
      <c r="C21" s="70" t="s">
        <v>38</v>
      </c>
      <c r="D21" s="70"/>
      <c r="E21" s="70"/>
      <c r="F21" s="35"/>
      <c r="G21" s="55" t="s">
        <v>18</v>
      </c>
    </row>
    <row r="22" spans="1:7" ht="15" customHeight="1">
      <c r="A22" s="51">
        <v>40417</v>
      </c>
      <c r="B22" s="57">
        <v>352</v>
      </c>
      <c r="C22" s="69" t="s">
        <v>186</v>
      </c>
      <c r="D22" s="69"/>
      <c r="E22" s="69"/>
      <c r="F22" s="35"/>
      <c r="G22" s="55" t="s">
        <v>97</v>
      </c>
    </row>
    <row r="23" spans="1:7" ht="15" customHeight="1">
      <c r="A23" s="51">
        <v>40457</v>
      </c>
      <c r="B23" s="57">
        <v>1155.8</v>
      </c>
      <c r="C23" s="69" t="s">
        <v>188</v>
      </c>
      <c r="D23" s="69"/>
      <c r="E23" s="69"/>
      <c r="F23" s="35"/>
    </row>
    <row r="24" spans="1:7" ht="15" customHeight="1">
      <c r="A24" s="51">
        <v>40457</v>
      </c>
      <c r="B24" s="57">
        <v>79.27</v>
      </c>
      <c r="C24" s="69" t="s">
        <v>187</v>
      </c>
      <c r="D24" s="69"/>
      <c r="E24" s="69"/>
      <c r="F24" s="35"/>
      <c r="G24" s="55" t="s">
        <v>96</v>
      </c>
    </row>
    <row r="25" spans="1:7" ht="15" customHeight="1">
      <c r="A25" s="51">
        <v>40461</v>
      </c>
      <c r="B25" s="57">
        <v>80.77</v>
      </c>
      <c r="C25" s="69" t="s">
        <v>87</v>
      </c>
      <c r="D25" s="69"/>
      <c r="E25" s="69"/>
      <c r="F25" s="35"/>
      <c r="G25" s="55" t="s">
        <v>96</v>
      </c>
    </row>
    <row r="26" spans="1:7" ht="15" customHeight="1">
      <c r="A26" s="51">
        <v>40497</v>
      </c>
      <c r="B26" s="57">
        <v>748</v>
      </c>
      <c r="C26" s="69" t="s">
        <v>159</v>
      </c>
      <c r="D26" s="69"/>
      <c r="E26" s="69"/>
      <c r="F26" s="35" t="s">
        <v>51</v>
      </c>
      <c r="G26" s="55" t="s">
        <v>18</v>
      </c>
    </row>
    <row r="27" spans="1:7">
      <c r="B27" s="57"/>
      <c r="F27" s="35"/>
      <c r="G27" s="35"/>
    </row>
    <row r="28" spans="1:7">
      <c r="A28" s="52" t="s">
        <v>136</v>
      </c>
      <c r="B28" s="56">
        <f>SUM(B20:B27)</f>
        <v>4226.6400000000003</v>
      </c>
    </row>
    <row r="29" spans="1:7" s="54" customFormat="1" ht="21.75" customHeight="1">
      <c r="A29" s="34" t="s">
        <v>113</v>
      </c>
      <c r="B29" s="71" t="s">
        <v>105</v>
      </c>
      <c r="C29" s="71"/>
      <c r="D29" s="33"/>
      <c r="E29" s="33"/>
    </row>
    <row r="30" spans="1:7" s="53" customFormat="1" ht="25.5" customHeight="1">
      <c r="A30" s="31" t="s">
        <v>0</v>
      </c>
      <c r="B30" s="31" t="s">
        <v>106</v>
      </c>
      <c r="C30" s="31" t="s">
        <v>112</v>
      </c>
      <c r="D30" s="31" t="s">
        <v>108</v>
      </c>
      <c r="E30" s="31" t="s">
        <v>109</v>
      </c>
    </row>
    <row r="31" spans="1:7" ht="15" customHeight="1">
      <c r="A31" s="51">
        <v>40451</v>
      </c>
      <c r="B31" s="57">
        <v>50</v>
      </c>
      <c r="C31" s="70" t="s">
        <v>179</v>
      </c>
      <c r="D31" s="70"/>
      <c r="E31" s="70"/>
      <c r="F31" s="35"/>
      <c r="G31" s="55" t="s">
        <v>61</v>
      </c>
    </row>
    <row r="32" spans="1:7" ht="15" customHeight="1">
      <c r="A32" s="51">
        <v>40390</v>
      </c>
      <c r="B32" s="57">
        <v>22.22</v>
      </c>
      <c r="C32" s="69" t="s">
        <v>62</v>
      </c>
      <c r="D32" s="69"/>
      <c r="E32" s="69"/>
      <c r="F32" s="35"/>
      <c r="G32" s="55" t="s">
        <v>61</v>
      </c>
    </row>
    <row r="33" spans="1:7" ht="15" customHeight="1">
      <c r="A33" s="51">
        <v>40390</v>
      </c>
      <c r="B33" s="57">
        <v>42.76</v>
      </c>
      <c r="C33" s="69" t="s">
        <v>63</v>
      </c>
      <c r="D33" s="69"/>
      <c r="E33" s="69"/>
      <c r="F33" s="35" t="s">
        <v>64</v>
      </c>
      <c r="G33" s="55" t="s">
        <v>61</v>
      </c>
    </row>
    <row r="34" spans="1:7" ht="24.75" customHeight="1">
      <c r="A34" s="51">
        <v>40482</v>
      </c>
      <c r="B34" s="57">
        <v>139.13</v>
      </c>
      <c r="C34" s="69" t="s">
        <v>73</v>
      </c>
      <c r="D34" s="69"/>
      <c r="E34" s="69"/>
      <c r="F34" s="35"/>
      <c r="G34" s="55" t="s">
        <v>61</v>
      </c>
    </row>
    <row r="35" spans="1:7">
      <c r="B35" s="57"/>
    </row>
    <row r="36" spans="1:7">
      <c r="A36" s="52" t="s">
        <v>136</v>
      </c>
      <c r="B36" s="56">
        <f>SUM(B30:B35)</f>
        <v>254.10999999999999</v>
      </c>
    </row>
    <row r="37" spans="1:7" s="54" customFormat="1" ht="30" customHeight="1">
      <c r="A37" s="33" t="s">
        <v>113</v>
      </c>
      <c r="B37" s="71" t="s">
        <v>110</v>
      </c>
      <c r="C37" s="71"/>
      <c r="D37" s="33"/>
      <c r="E37" s="33"/>
    </row>
    <row r="38" spans="1:7" s="53" customFormat="1">
      <c r="A38" s="31" t="s">
        <v>0</v>
      </c>
      <c r="B38" s="31" t="s">
        <v>106</v>
      </c>
      <c r="C38" s="31"/>
      <c r="D38" s="31"/>
      <c r="E38" s="31"/>
    </row>
    <row r="39" spans="1:7" ht="15" customHeight="1">
      <c r="A39" s="51">
        <v>40301</v>
      </c>
      <c r="B39" s="57">
        <v>91.52</v>
      </c>
      <c r="C39" s="70" t="s">
        <v>162</v>
      </c>
      <c r="D39" s="70"/>
      <c r="E39" s="70"/>
      <c r="F39" s="35"/>
      <c r="G39" s="55" t="s">
        <v>13</v>
      </c>
    </row>
    <row r="40" spans="1:7" ht="15" customHeight="1">
      <c r="A40" s="51">
        <v>40312</v>
      </c>
      <c r="B40" s="57">
        <v>63.56</v>
      </c>
      <c r="C40" s="69" t="s">
        <v>163</v>
      </c>
      <c r="D40" s="69"/>
      <c r="E40" s="69"/>
      <c r="F40" s="35"/>
      <c r="G40" s="55" t="s">
        <v>13</v>
      </c>
    </row>
    <row r="41" spans="1:7" ht="15" customHeight="1">
      <c r="A41" s="51">
        <v>40325</v>
      </c>
      <c r="B41" s="57">
        <v>73.34</v>
      </c>
      <c r="C41" s="69" t="s">
        <v>164</v>
      </c>
      <c r="D41" s="69"/>
      <c r="E41" s="69"/>
      <c r="F41" s="35"/>
      <c r="G41" s="55" t="s">
        <v>13</v>
      </c>
    </row>
    <row r="42" spans="1:7" ht="15" customHeight="1">
      <c r="A42" s="51">
        <v>40325</v>
      </c>
      <c r="B42" s="57">
        <v>135</v>
      </c>
      <c r="C42" s="69" t="s">
        <v>165</v>
      </c>
      <c r="D42" s="69"/>
      <c r="E42" s="69"/>
      <c r="F42" s="35"/>
      <c r="G42" s="55" t="s">
        <v>13</v>
      </c>
    </row>
    <row r="43" spans="1:7" ht="15" customHeight="1">
      <c r="A43" s="51">
        <v>40330</v>
      </c>
      <c r="B43" s="57">
        <v>300.44</v>
      </c>
      <c r="C43" s="69" t="s">
        <v>166</v>
      </c>
      <c r="D43" s="69"/>
      <c r="E43" s="69"/>
      <c r="F43" s="35" t="s">
        <v>3</v>
      </c>
      <c r="G43" s="55" t="s">
        <v>40</v>
      </c>
    </row>
    <row r="44" spans="1:7" ht="15" customHeight="1">
      <c r="A44" s="51">
        <v>40332</v>
      </c>
      <c r="B44" s="57">
        <v>31.11</v>
      </c>
      <c r="C44" s="69" t="s">
        <v>167</v>
      </c>
      <c r="D44" s="69"/>
      <c r="E44" s="69"/>
      <c r="F44" s="35" t="s">
        <v>3</v>
      </c>
      <c r="G44" s="55" t="s">
        <v>39</v>
      </c>
    </row>
    <row r="45" spans="1:7" ht="15" customHeight="1">
      <c r="A45" s="51">
        <v>40332</v>
      </c>
      <c r="B45" s="57">
        <v>237.5</v>
      </c>
      <c r="C45" s="69" t="s">
        <v>168</v>
      </c>
      <c r="D45" s="69"/>
      <c r="E45" s="69"/>
      <c r="F45" s="35" t="s">
        <v>3</v>
      </c>
      <c r="G45" s="55" t="s">
        <v>13</v>
      </c>
    </row>
    <row r="46" spans="1:7" ht="15" customHeight="1">
      <c r="A46" s="51">
        <v>40332</v>
      </c>
      <c r="B46" s="57">
        <v>131.94</v>
      </c>
      <c r="C46" s="69" t="s">
        <v>169</v>
      </c>
      <c r="D46" s="69"/>
      <c r="E46" s="69"/>
      <c r="F46" s="35" t="s">
        <v>3</v>
      </c>
      <c r="G46" s="55" t="s">
        <v>13</v>
      </c>
    </row>
    <row r="47" spans="1:7" ht="15" customHeight="1">
      <c r="A47" s="51">
        <v>40333</v>
      </c>
      <c r="B47" s="57">
        <v>37.96</v>
      </c>
      <c r="C47" s="69" t="s">
        <v>170</v>
      </c>
      <c r="D47" s="69"/>
      <c r="E47" s="69"/>
      <c r="F47" s="35" t="s">
        <v>3</v>
      </c>
      <c r="G47" s="55" t="s">
        <v>41</v>
      </c>
    </row>
    <row r="48" spans="1:7" ht="15" customHeight="1">
      <c r="A48" s="51">
        <v>40338</v>
      </c>
      <c r="B48" s="57">
        <v>66.67</v>
      </c>
      <c r="C48" s="69" t="s">
        <v>190</v>
      </c>
      <c r="D48" s="69"/>
      <c r="E48" s="69"/>
      <c r="F48" s="35"/>
      <c r="G48" s="55" t="s">
        <v>15</v>
      </c>
    </row>
    <row r="49" spans="1:7" ht="15" customHeight="1">
      <c r="A49" s="51">
        <v>40350</v>
      </c>
      <c r="B49" s="57">
        <v>-66.67</v>
      </c>
      <c r="C49" s="69" t="s">
        <v>191</v>
      </c>
      <c r="D49" s="69"/>
      <c r="E49" s="69"/>
      <c r="F49" s="35"/>
      <c r="G49" s="55" t="s">
        <v>4</v>
      </c>
    </row>
    <row r="50" spans="1:7" ht="25.5">
      <c r="A50" s="51">
        <v>40352</v>
      </c>
      <c r="B50" s="57">
        <v>118.75</v>
      </c>
      <c r="C50" s="69" t="s">
        <v>176</v>
      </c>
      <c r="D50" s="69"/>
      <c r="E50" s="69"/>
      <c r="F50" s="35" t="s">
        <v>3</v>
      </c>
      <c r="G50" s="55" t="s">
        <v>13</v>
      </c>
    </row>
    <row r="51" spans="1:7" ht="15" customHeight="1">
      <c r="A51" s="51">
        <v>40352</v>
      </c>
      <c r="B51" s="57">
        <v>138.19</v>
      </c>
      <c r="C51" s="69" t="s">
        <v>177</v>
      </c>
      <c r="D51" s="69"/>
      <c r="E51" s="69"/>
      <c r="F51" s="35" t="s">
        <v>3</v>
      </c>
      <c r="G51" s="55" t="s">
        <v>13</v>
      </c>
    </row>
    <row r="52" spans="1:7" ht="15" customHeight="1">
      <c r="A52" s="51">
        <v>40352</v>
      </c>
      <c r="B52" s="57">
        <v>147.31</v>
      </c>
      <c r="C52" s="69" t="s">
        <v>171</v>
      </c>
      <c r="D52" s="69"/>
      <c r="E52" s="69"/>
      <c r="F52" s="35" t="s">
        <v>3</v>
      </c>
      <c r="G52" s="55" t="s">
        <v>13</v>
      </c>
    </row>
    <row r="53" spans="1:7" ht="15" customHeight="1">
      <c r="A53" s="51">
        <v>40352</v>
      </c>
      <c r="B53" s="57">
        <v>117.31</v>
      </c>
      <c r="C53" s="69" t="s">
        <v>172</v>
      </c>
      <c r="D53" s="69"/>
      <c r="E53" s="69"/>
      <c r="F53" s="35" t="s">
        <v>3</v>
      </c>
      <c r="G53" s="55" t="s">
        <v>13</v>
      </c>
    </row>
    <row r="54" spans="1:7" ht="15" customHeight="1">
      <c r="A54" s="51">
        <v>40352</v>
      </c>
      <c r="B54" s="57">
        <v>73.34</v>
      </c>
      <c r="C54" s="69" t="s">
        <v>75</v>
      </c>
      <c r="D54" s="69"/>
      <c r="E54" s="69"/>
      <c r="F54" s="35"/>
      <c r="G54" s="55" t="s">
        <v>13</v>
      </c>
    </row>
    <row r="55" spans="1:7" ht="15" customHeight="1">
      <c r="A55" s="51">
        <v>40352</v>
      </c>
      <c r="B55" s="57">
        <v>574.35</v>
      </c>
      <c r="C55" s="69" t="s">
        <v>32</v>
      </c>
      <c r="D55" s="69"/>
      <c r="E55" s="69"/>
      <c r="F55" s="35"/>
      <c r="G55" s="55" t="s">
        <v>14</v>
      </c>
    </row>
    <row r="56" spans="1:7" ht="15" customHeight="1">
      <c r="A56" s="51">
        <v>40352</v>
      </c>
      <c r="B56" s="57">
        <v>21.39</v>
      </c>
      <c r="C56" s="69" t="s">
        <v>33</v>
      </c>
      <c r="D56" s="69"/>
      <c r="E56" s="69"/>
      <c r="F56" s="35"/>
      <c r="G56" s="55" t="s">
        <v>14</v>
      </c>
    </row>
    <row r="57" spans="1:7" ht="15" customHeight="1">
      <c r="A57" s="51">
        <v>40352</v>
      </c>
      <c r="B57" s="57">
        <v>78.22</v>
      </c>
      <c r="C57" s="69" t="s">
        <v>173</v>
      </c>
      <c r="D57" s="69"/>
      <c r="E57" s="69"/>
      <c r="F57" s="35" t="s">
        <v>3</v>
      </c>
      <c r="G57" s="55" t="s">
        <v>18</v>
      </c>
    </row>
    <row r="58" spans="1:7" ht="15" customHeight="1">
      <c r="A58" s="51">
        <v>40352</v>
      </c>
      <c r="B58" s="57">
        <v>337.78</v>
      </c>
      <c r="C58" s="69" t="s">
        <v>174</v>
      </c>
      <c r="D58" s="69"/>
      <c r="E58" s="69"/>
      <c r="F58" s="35" t="s">
        <v>3</v>
      </c>
      <c r="G58" s="55" t="s">
        <v>18</v>
      </c>
    </row>
    <row r="59" spans="1:7" ht="15" customHeight="1">
      <c r="A59" s="51">
        <v>40352</v>
      </c>
      <c r="B59" s="57">
        <v>73.34</v>
      </c>
      <c r="C59" s="69" t="s">
        <v>47</v>
      </c>
      <c r="D59" s="69"/>
      <c r="E59" s="69"/>
      <c r="F59" s="35"/>
      <c r="G59" s="55" t="s">
        <v>13</v>
      </c>
    </row>
    <row r="60" spans="1:7" ht="15" customHeight="1">
      <c r="A60" s="51">
        <v>40353</v>
      </c>
      <c r="B60" s="57">
        <v>32.979999999999997</v>
      </c>
      <c r="C60" s="69" t="s">
        <v>7</v>
      </c>
      <c r="D60" s="69"/>
      <c r="E60" s="69"/>
      <c r="F60" s="35" t="s">
        <v>8</v>
      </c>
      <c r="G60" s="55" t="s">
        <v>20</v>
      </c>
    </row>
    <row r="61" spans="1:7" ht="15" customHeight="1">
      <c r="A61" s="51">
        <v>40357</v>
      </c>
      <c r="B61" s="57">
        <v>42.76</v>
      </c>
      <c r="C61" s="69" t="s">
        <v>175</v>
      </c>
      <c r="D61" s="69"/>
      <c r="E61" s="69"/>
      <c r="F61" s="35" t="s">
        <v>8</v>
      </c>
      <c r="G61" s="55" t="s">
        <v>43</v>
      </c>
    </row>
    <row r="62" spans="1:7" ht="15" customHeight="1">
      <c r="A62" s="51">
        <v>40359</v>
      </c>
      <c r="B62" s="57">
        <v>75.900000000000006</v>
      </c>
      <c r="C62" s="69" t="s">
        <v>36</v>
      </c>
      <c r="D62" s="69"/>
      <c r="E62" s="69"/>
      <c r="F62" s="35"/>
      <c r="G62" s="55" t="s">
        <v>14</v>
      </c>
    </row>
    <row r="63" spans="1:7" ht="15" customHeight="1">
      <c r="A63" s="51">
        <v>40359</v>
      </c>
      <c r="B63" s="57">
        <v>15.61</v>
      </c>
      <c r="C63" s="69" t="s">
        <v>37</v>
      </c>
      <c r="D63" s="69"/>
      <c r="E63" s="69"/>
      <c r="F63" s="35"/>
      <c r="G63" s="55" t="s">
        <v>14</v>
      </c>
    </row>
    <row r="64" spans="1:7" ht="15" customHeight="1">
      <c r="A64" s="51">
        <v>40366</v>
      </c>
      <c r="B64" s="57">
        <v>22.22</v>
      </c>
      <c r="C64" s="69" t="s">
        <v>9</v>
      </c>
      <c r="D64" s="69"/>
      <c r="E64" s="69"/>
      <c r="F64" s="35"/>
      <c r="G64" s="55" t="s">
        <v>42</v>
      </c>
    </row>
    <row r="65" spans="1:7" ht="15" customHeight="1">
      <c r="A65" s="51">
        <v>40386</v>
      </c>
      <c r="B65" s="57">
        <v>38</v>
      </c>
      <c r="C65" s="69" t="s">
        <v>17</v>
      </c>
      <c r="D65" s="69"/>
      <c r="E65" s="69"/>
      <c r="F65" s="35"/>
      <c r="G65" s="55" t="s">
        <v>16</v>
      </c>
    </row>
    <row r="66" spans="1:7" ht="15" customHeight="1">
      <c r="A66" s="51">
        <v>40389</v>
      </c>
      <c r="B66" s="57">
        <v>-38</v>
      </c>
      <c r="C66" s="69" t="s">
        <v>21</v>
      </c>
      <c r="D66" s="69"/>
      <c r="E66" s="69"/>
      <c r="F66" s="35"/>
      <c r="G66" s="55" t="s">
        <v>4</v>
      </c>
    </row>
    <row r="67" spans="1:7" ht="15" customHeight="1">
      <c r="A67" s="51">
        <v>40402</v>
      </c>
      <c r="B67" s="57">
        <v>74.040000000000006</v>
      </c>
      <c r="C67" s="69" t="s">
        <v>52</v>
      </c>
      <c r="D67" s="69"/>
      <c r="E67" s="69"/>
      <c r="F67" s="35"/>
      <c r="G67" s="55" t="s">
        <v>14</v>
      </c>
    </row>
    <row r="68" spans="1:7" ht="15" customHeight="1">
      <c r="A68" s="51">
        <v>40402</v>
      </c>
      <c r="B68" s="57">
        <v>14.9</v>
      </c>
      <c r="C68" s="69" t="s">
        <v>53</v>
      </c>
      <c r="D68" s="69"/>
      <c r="E68" s="69"/>
      <c r="F68" s="35"/>
      <c r="G68" s="55" t="s">
        <v>14</v>
      </c>
    </row>
    <row r="69" spans="1:7" ht="15" customHeight="1">
      <c r="A69" s="51">
        <v>40417</v>
      </c>
      <c r="B69" s="57">
        <v>68.09</v>
      </c>
      <c r="C69" s="69" t="s">
        <v>49</v>
      </c>
      <c r="D69" s="69"/>
      <c r="E69" s="69"/>
      <c r="F69" s="35"/>
      <c r="G69" s="55" t="s">
        <v>97</v>
      </c>
    </row>
    <row r="70" spans="1:7" ht="15" customHeight="1">
      <c r="A70" s="51">
        <v>40417</v>
      </c>
      <c r="B70" s="57">
        <v>73.069999999999993</v>
      </c>
      <c r="C70" s="69" t="s">
        <v>50</v>
      </c>
      <c r="D70" s="69"/>
      <c r="E70" s="69"/>
      <c r="F70" s="35"/>
      <c r="G70" s="55" t="s">
        <v>97</v>
      </c>
    </row>
    <row r="71" spans="1:7" ht="15" customHeight="1">
      <c r="A71" s="51">
        <v>40450</v>
      </c>
      <c r="B71" s="57">
        <v>73.34</v>
      </c>
      <c r="C71" s="69" t="s">
        <v>77</v>
      </c>
      <c r="D71" s="69"/>
      <c r="E71" s="69"/>
      <c r="F71" s="35"/>
      <c r="G71" s="55" t="s">
        <v>76</v>
      </c>
    </row>
    <row r="72" spans="1:7" ht="15" customHeight="1">
      <c r="A72" s="51">
        <v>40455</v>
      </c>
      <c r="B72" s="57">
        <v>73.56</v>
      </c>
      <c r="C72" s="69" t="s">
        <v>54</v>
      </c>
      <c r="D72" s="69"/>
      <c r="E72" s="69"/>
      <c r="F72" s="35"/>
      <c r="G72" s="55" t="s">
        <v>14</v>
      </c>
    </row>
    <row r="73" spans="1:7" ht="15" customHeight="1">
      <c r="A73" s="51">
        <v>40455</v>
      </c>
      <c r="B73" s="57">
        <v>12</v>
      </c>
      <c r="C73" s="69" t="s">
        <v>55</v>
      </c>
      <c r="D73" s="69"/>
      <c r="E73" s="69"/>
      <c r="F73" s="35"/>
      <c r="G73" s="55" t="s">
        <v>14</v>
      </c>
    </row>
    <row r="74" spans="1:7" ht="15" customHeight="1">
      <c r="A74" s="51">
        <v>40455</v>
      </c>
      <c r="B74" s="57">
        <v>68.2</v>
      </c>
      <c r="C74" s="69" t="s">
        <v>56</v>
      </c>
      <c r="D74" s="69"/>
      <c r="E74" s="69"/>
      <c r="F74" s="35"/>
      <c r="G74" s="55" t="s">
        <v>14</v>
      </c>
    </row>
    <row r="75" spans="1:7" ht="15" customHeight="1">
      <c r="A75" s="51">
        <v>40464</v>
      </c>
      <c r="B75" s="57">
        <v>32.9</v>
      </c>
      <c r="C75" s="69" t="s">
        <v>88</v>
      </c>
      <c r="D75" s="69"/>
      <c r="E75" s="69"/>
      <c r="F75" s="35"/>
      <c r="G75" s="55" t="s">
        <v>96</v>
      </c>
    </row>
    <row r="76" spans="1:7" ht="15" customHeight="1">
      <c r="A76" s="51">
        <v>40464</v>
      </c>
      <c r="B76" s="57">
        <v>81.510000000000005</v>
      </c>
      <c r="C76" s="69" t="s">
        <v>89</v>
      </c>
      <c r="D76" s="69"/>
      <c r="E76" s="69"/>
      <c r="F76" s="35"/>
      <c r="G76" s="55" t="s">
        <v>96</v>
      </c>
    </row>
    <row r="77" spans="1:7" ht="15" customHeight="1">
      <c r="A77" s="51">
        <v>40469</v>
      </c>
      <c r="B77" s="57">
        <v>18.8</v>
      </c>
      <c r="C77" s="69" t="s">
        <v>57</v>
      </c>
      <c r="D77" s="69"/>
      <c r="E77" s="69"/>
      <c r="F77" s="35"/>
      <c r="G77" s="55" t="s">
        <v>14</v>
      </c>
    </row>
    <row r="78" spans="1:7" ht="15" customHeight="1">
      <c r="A78" s="51">
        <v>40469</v>
      </c>
      <c r="B78" s="57">
        <v>72.3</v>
      </c>
      <c r="C78" s="69" t="s">
        <v>58</v>
      </c>
      <c r="D78" s="69"/>
      <c r="E78" s="69"/>
      <c r="F78" s="35"/>
      <c r="G78" s="55" t="s">
        <v>14</v>
      </c>
    </row>
    <row r="79" spans="1:7" ht="15" customHeight="1">
      <c r="A79" s="51">
        <v>40471</v>
      </c>
      <c r="B79" s="57">
        <v>64.31</v>
      </c>
      <c r="C79" s="69" t="s">
        <v>90</v>
      </c>
      <c r="D79" s="69"/>
      <c r="E79" s="69"/>
      <c r="F79" s="35"/>
      <c r="G79" s="55" t="s">
        <v>96</v>
      </c>
    </row>
    <row r="80" spans="1:7" ht="15" customHeight="1">
      <c r="A80" s="51">
        <v>40473</v>
      </c>
      <c r="B80" s="57">
        <v>75.83</v>
      </c>
      <c r="C80" s="69" t="s">
        <v>146</v>
      </c>
      <c r="D80" s="69"/>
      <c r="E80" s="69"/>
      <c r="F80" s="35"/>
      <c r="G80" s="55" t="s">
        <v>97</v>
      </c>
    </row>
    <row r="81" spans="1:7" ht="15" customHeight="1">
      <c r="A81" s="51">
        <v>40473</v>
      </c>
      <c r="B81" s="57">
        <v>75.13</v>
      </c>
      <c r="C81" s="69" t="s">
        <v>147</v>
      </c>
      <c r="D81" s="69"/>
      <c r="E81" s="69"/>
      <c r="F81" s="35"/>
      <c r="G81" s="55" t="s">
        <v>97</v>
      </c>
    </row>
    <row r="82" spans="1:7" ht="15" customHeight="1">
      <c r="A82" s="51">
        <v>40473</v>
      </c>
      <c r="B82" s="57">
        <v>30.61</v>
      </c>
      <c r="C82" s="69" t="s">
        <v>146</v>
      </c>
      <c r="D82" s="69"/>
      <c r="E82" s="69"/>
      <c r="F82" s="35"/>
      <c r="G82" s="55" t="s">
        <v>97</v>
      </c>
    </row>
    <row r="83" spans="1:7" ht="15" customHeight="1">
      <c r="A83" s="51">
        <v>40473</v>
      </c>
      <c r="B83" s="57">
        <v>73.739999999999995</v>
      </c>
      <c r="C83" s="69" t="s">
        <v>148</v>
      </c>
      <c r="D83" s="69"/>
      <c r="E83" s="69"/>
      <c r="F83" s="35"/>
      <c r="G83" s="55" t="s">
        <v>97</v>
      </c>
    </row>
    <row r="84" spans="1:7" ht="15" customHeight="1">
      <c r="A84" s="51">
        <v>40473</v>
      </c>
      <c r="B84" s="57">
        <v>490.43</v>
      </c>
      <c r="C84" s="69" t="s">
        <v>180</v>
      </c>
      <c r="D84" s="69"/>
      <c r="E84" s="69"/>
      <c r="F84" s="35" t="s">
        <v>51</v>
      </c>
      <c r="G84" s="55" t="s">
        <v>18</v>
      </c>
    </row>
    <row r="85" spans="1:7" ht="15" customHeight="1">
      <c r="A85" s="51">
        <v>40479</v>
      </c>
      <c r="B85" s="57">
        <v>82.61</v>
      </c>
      <c r="C85" s="69" t="s">
        <v>99</v>
      </c>
      <c r="D85" s="69"/>
      <c r="E85" s="69"/>
      <c r="F85" s="35"/>
      <c r="G85" s="55" t="s">
        <v>95</v>
      </c>
    </row>
    <row r="86" spans="1:7" ht="15" customHeight="1">
      <c r="A86" s="51">
        <v>40480</v>
      </c>
      <c r="B86" s="57">
        <v>35.520000000000003</v>
      </c>
      <c r="C86" s="69" t="s">
        <v>91</v>
      </c>
      <c r="D86" s="69"/>
      <c r="E86" s="69"/>
      <c r="F86" s="35"/>
      <c r="G86" s="55" t="s">
        <v>96</v>
      </c>
    </row>
    <row r="87" spans="1:7" ht="15" customHeight="1">
      <c r="A87" s="51">
        <v>40480</v>
      </c>
      <c r="B87" s="57">
        <v>72.17</v>
      </c>
      <c r="C87" s="69" t="s">
        <v>92</v>
      </c>
      <c r="D87" s="69"/>
      <c r="E87" s="69"/>
      <c r="F87" s="35"/>
      <c r="G87" s="55" t="s">
        <v>96</v>
      </c>
    </row>
    <row r="88" spans="1:7" ht="15" customHeight="1">
      <c r="A88" s="51">
        <v>40481</v>
      </c>
      <c r="B88" s="57">
        <v>76.47</v>
      </c>
      <c r="C88" s="69" t="s">
        <v>93</v>
      </c>
      <c r="D88" s="69"/>
      <c r="E88" s="69"/>
      <c r="F88" s="35"/>
      <c r="G88" s="55" t="s">
        <v>96</v>
      </c>
    </row>
    <row r="89" spans="1:7" ht="15" customHeight="1">
      <c r="A89" s="51">
        <v>40481</v>
      </c>
      <c r="B89" s="57">
        <v>36.46</v>
      </c>
      <c r="C89" s="69" t="s">
        <v>94</v>
      </c>
      <c r="D89" s="69"/>
      <c r="E89" s="69"/>
      <c r="F89" s="35"/>
      <c r="G89" s="55" t="s">
        <v>96</v>
      </c>
    </row>
    <row r="90" spans="1:7" ht="15" customHeight="1">
      <c r="A90" s="51">
        <v>40482</v>
      </c>
      <c r="B90" s="57">
        <v>248.89</v>
      </c>
      <c r="C90" s="69" t="s">
        <v>181</v>
      </c>
      <c r="D90" s="69"/>
      <c r="E90" s="69"/>
      <c r="F90" s="35"/>
    </row>
    <row r="91" spans="1:7" ht="15" customHeight="1">
      <c r="A91" s="51">
        <v>40482</v>
      </c>
      <c r="B91" s="57">
        <v>38.26</v>
      </c>
      <c r="C91" s="69" t="s">
        <v>182</v>
      </c>
      <c r="D91" s="69"/>
      <c r="E91" s="69"/>
      <c r="F91" s="35"/>
      <c r="G91" s="55" t="s">
        <v>95</v>
      </c>
    </row>
    <row r="92" spans="1:7" ht="15" customHeight="1">
      <c r="A92" s="51">
        <v>40490</v>
      </c>
      <c r="B92" s="57">
        <v>517.39</v>
      </c>
      <c r="C92" s="69" t="s">
        <v>183</v>
      </c>
      <c r="D92" s="69"/>
      <c r="E92" s="69"/>
      <c r="F92" s="35" t="s">
        <v>51</v>
      </c>
      <c r="G92" s="55" t="s">
        <v>18</v>
      </c>
    </row>
    <row r="93" spans="1:7" ht="15" customHeight="1">
      <c r="A93" s="51">
        <v>40485</v>
      </c>
      <c r="B93" s="57">
        <v>22.83</v>
      </c>
      <c r="C93" s="69" t="s">
        <v>192</v>
      </c>
      <c r="D93" s="69"/>
      <c r="E93" s="69"/>
      <c r="F93" s="35"/>
      <c r="G93" s="55" t="s">
        <v>14</v>
      </c>
    </row>
    <row r="94" spans="1:7" ht="15" customHeight="1">
      <c r="A94" s="51">
        <v>40485</v>
      </c>
      <c r="B94" s="57">
        <v>171.59</v>
      </c>
      <c r="C94" s="69" t="s">
        <v>195</v>
      </c>
      <c r="D94" s="69"/>
      <c r="E94" s="69"/>
      <c r="F94" s="35"/>
      <c r="G94" s="55" t="s">
        <v>14</v>
      </c>
    </row>
    <row r="95" spans="1:7" ht="15" customHeight="1">
      <c r="A95" s="51">
        <v>40519</v>
      </c>
      <c r="B95" s="57">
        <v>19.75</v>
      </c>
      <c r="C95" s="69" t="s">
        <v>193</v>
      </c>
      <c r="D95" s="69"/>
      <c r="E95" s="69"/>
      <c r="F95" s="35"/>
      <c r="G95" s="55" t="s">
        <v>14</v>
      </c>
    </row>
    <row r="96" spans="1:7" ht="15" customHeight="1">
      <c r="A96" s="51">
        <v>40519</v>
      </c>
      <c r="B96" s="57">
        <v>74.13</v>
      </c>
      <c r="C96" s="69" t="s">
        <v>194</v>
      </c>
      <c r="D96" s="69"/>
      <c r="E96" s="69"/>
      <c r="F96" s="35"/>
      <c r="G96" s="55" t="s">
        <v>14</v>
      </c>
    </row>
    <row r="97" spans="1:7" ht="27" customHeight="1">
      <c r="A97" s="51">
        <v>40543</v>
      </c>
      <c r="B97" s="57">
        <v>452.18</v>
      </c>
      <c r="C97" s="69" t="s">
        <v>152</v>
      </c>
      <c r="D97" s="69"/>
      <c r="E97" s="69"/>
      <c r="F97" s="35" t="s">
        <v>150</v>
      </c>
      <c r="G97" s="55" t="s">
        <v>18</v>
      </c>
    </row>
    <row r="98" spans="1:7">
      <c r="B98" s="57"/>
    </row>
    <row r="99" spans="1:7">
      <c r="B99" s="57"/>
    </row>
    <row r="100" spans="1:7">
      <c r="B100" s="57"/>
    </row>
    <row r="101" spans="1:7" ht="16.5" customHeight="1">
      <c r="A101" s="52" t="s">
        <v>136</v>
      </c>
      <c r="B101" s="56">
        <f>SUM(B38:B100)</f>
        <v>6292.8300000000027</v>
      </c>
    </row>
    <row r="102" spans="1:7" ht="46.5" customHeight="1">
      <c r="A102" s="36" t="s">
        <v>114</v>
      </c>
      <c r="B102" s="58">
        <f>B18+B28+B36+B101</f>
        <v>14752.600000000002</v>
      </c>
      <c r="C102" s="37" t="s">
        <v>106</v>
      </c>
      <c r="D102" s="39"/>
      <c r="E102" s="39"/>
    </row>
  </sheetData>
  <mergeCells count="88">
    <mergeCell ref="B29:C29"/>
    <mergeCell ref="C5:E5"/>
    <mergeCell ref="C6:E6"/>
    <mergeCell ref="C7:E7"/>
    <mergeCell ref="C8:E8"/>
    <mergeCell ref="C9:E9"/>
    <mergeCell ref="C10:E10"/>
    <mergeCell ref="C11:E11"/>
    <mergeCell ref="C12:E12"/>
    <mergeCell ref="C21:E21"/>
    <mergeCell ref="C22:E22"/>
    <mergeCell ref="C23:E23"/>
    <mergeCell ref="C24:E24"/>
    <mergeCell ref="C25:E25"/>
    <mergeCell ref="C26:E26"/>
    <mergeCell ref="A1:E1"/>
    <mergeCell ref="A2:B2"/>
    <mergeCell ref="C2:D2"/>
    <mergeCell ref="B3:C3"/>
    <mergeCell ref="B19:C19"/>
    <mergeCell ref="C13:E13"/>
    <mergeCell ref="C14:E14"/>
    <mergeCell ref="C15:E15"/>
    <mergeCell ref="C16:E16"/>
    <mergeCell ref="C31:E31"/>
    <mergeCell ref="C32:E32"/>
    <mergeCell ref="C33:E33"/>
    <mergeCell ref="C34:E34"/>
    <mergeCell ref="C39:E39"/>
    <mergeCell ref="B37:C37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4:E94"/>
    <mergeCell ref="C95:E95"/>
    <mergeCell ref="C96:E96"/>
    <mergeCell ref="C97:E97"/>
    <mergeCell ref="C90:E90"/>
    <mergeCell ref="C91:E91"/>
    <mergeCell ref="C92:E92"/>
    <mergeCell ref="C93:E93"/>
  </mergeCells>
  <printOptions gridLines="1"/>
  <pageMargins left="0.70866141732283472" right="0.70866141732283472" top="0.35433070866141736" bottom="0.55118110236220474" header="0.31496062992125984" footer="0.31496062992125984"/>
  <pageSetup paperSize="9" orientation="landscape" r:id="rId1"/>
  <headerFooter>
    <oddFooter>&amp;L&amp;F&amp;C&amp;A&amp;R&amp;D        &amp;T       Page &amp;P of &amp;N</oddFooter>
  </headerFooter>
  <rowBreaks count="1" manualBreakCount="1">
    <brk id="2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29" sqref="C29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ht="34.5" customHeight="1">
      <c r="A1" s="72" t="s">
        <v>123</v>
      </c>
      <c r="B1" s="73"/>
      <c r="C1" s="73"/>
      <c r="D1" s="73"/>
      <c r="E1" s="73"/>
    </row>
    <row r="2" spans="1:5" ht="30" customHeight="1">
      <c r="A2" s="74" t="s">
        <v>102</v>
      </c>
      <c r="B2" s="75"/>
      <c r="C2" s="74" t="s">
        <v>103</v>
      </c>
      <c r="D2" s="75"/>
      <c r="E2" s="31"/>
    </row>
    <row r="3" spans="1:5" ht="27" customHeight="1">
      <c r="A3" s="76" t="s">
        <v>124</v>
      </c>
      <c r="B3" s="82"/>
      <c r="C3" s="82"/>
      <c r="D3" s="82"/>
      <c r="E3" s="82"/>
    </row>
    <row r="4" spans="1:5" s="48" customFormat="1" ht="50.25" customHeight="1">
      <c r="A4" s="83" t="s">
        <v>125</v>
      </c>
      <c r="B4" s="84"/>
      <c r="C4" s="84"/>
      <c r="D4" s="84"/>
      <c r="E4" s="84"/>
    </row>
    <row r="5" spans="1:5" ht="20.25" customHeight="1">
      <c r="A5" s="33" t="s">
        <v>126</v>
      </c>
      <c r="B5" s="71"/>
      <c r="C5" s="71"/>
      <c r="D5" s="33"/>
      <c r="E5" s="33"/>
    </row>
    <row r="6" spans="1:5" ht="19.5" customHeight="1">
      <c r="A6" s="31" t="s">
        <v>0</v>
      </c>
      <c r="B6" s="31" t="s">
        <v>127</v>
      </c>
      <c r="C6" s="31" t="s">
        <v>128</v>
      </c>
      <c r="D6" s="31" t="s">
        <v>129</v>
      </c>
      <c r="E6" s="31"/>
    </row>
    <row r="12" spans="1:5" s="50" customFormat="1" ht="27" customHeight="1">
      <c r="A12" s="49" t="s">
        <v>130</v>
      </c>
      <c r="B12" s="81"/>
      <c r="C12" s="81"/>
      <c r="D12" s="49"/>
      <c r="E12" s="49"/>
    </row>
    <row r="13" spans="1:5">
      <c r="A13" s="31" t="s">
        <v>0</v>
      </c>
      <c r="B13" s="31" t="s">
        <v>127</v>
      </c>
      <c r="C13" s="31" t="s">
        <v>131</v>
      </c>
      <c r="D13" s="31" t="s">
        <v>132</v>
      </c>
      <c r="E13" s="31"/>
    </row>
    <row r="20" spans="1:5">
      <c r="A20" s="43"/>
      <c r="B20" s="43"/>
      <c r="C20" s="43"/>
      <c r="D20" s="43"/>
      <c r="E20" s="43"/>
    </row>
  </sheetData>
  <mergeCells count="7">
    <mergeCell ref="B12:C12"/>
    <mergeCell ref="A1:E1"/>
    <mergeCell ref="A2:B2"/>
    <mergeCell ref="C2:D2"/>
    <mergeCell ref="A3:E3"/>
    <mergeCell ref="A4:E4"/>
    <mergeCell ref="B5:C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104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s="43" customFormat="1" ht="36" customHeight="1">
      <c r="A1" s="77" t="str">
        <f>'Travel 2010-11'!A1:E1</f>
        <v>Crown Law</v>
      </c>
      <c r="B1" s="78"/>
      <c r="C1" s="78"/>
      <c r="D1" s="78"/>
      <c r="E1" s="78"/>
    </row>
    <row r="2" spans="1:5" s="44" customFormat="1" ht="35.25" customHeight="1">
      <c r="A2" s="79" t="str">
        <f>'Travel 2010-11'!A2:B2</f>
        <v>Name of CE : David Collins QC</v>
      </c>
      <c r="B2" s="80"/>
      <c r="C2" s="79" t="str">
        <f>'Travel 2010-11'!C2:D2</f>
        <v>Period: 01 July 2010 - 31 December 2010</v>
      </c>
      <c r="D2" s="80"/>
    </row>
    <row r="3" spans="1:5" s="33" customFormat="1" ht="35.25" customHeight="1">
      <c r="A3" s="33" t="s">
        <v>115</v>
      </c>
      <c r="B3" s="71" t="s">
        <v>105</v>
      </c>
      <c r="C3" s="71"/>
    </row>
    <row r="4" spans="1:5" s="30" customFormat="1" ht="25.5" customHeight="1">
      <c r="A4" s="30" t="s">
        <v>0</v>
      </c>
      <c r="B4" s="30" t="s">
        <v>106</v>
      </c>
      <c r="C4" s="30" t="s">
        <v>116</v>
      </c>
      <c r="D4" s="30" t="s">
        <v>117</v>
      </c>
      <c r="E4" s="30" t="s">
        <v>109</v>
      </c>
    </row>
    <row r="5" spans="1:5">
      <c r="B5" s="57"/>
    </row>
    <row r="6" spans="1:5">
      <c r="B6" s="57"/>
    </row>
    <row r="7" spans="1:5">
      <c r="B7" s="57"/>
    </row>
    <row r="8" spans="1:5">
      <c r="B8" s="57"/>
    </row>
    <row r="9" spans="1:5">
      <c r="B9" s="57"/>
    </row>
    <row r="10" spans="1:5">
      <c r="B10" s="57"/>
    </row>
    <row r="11" spans="1:5">
      <c r="B11" s="57"/>
    </row>
    <row r="12" spans="1:5">
      <c r="B12" s="57"/>
    </row>
    <row r="13" spans="1:5">
      <c r="B13" s="57"/>
    </row>
    <row r="14" spans="1:5">
      <c r="B14" s="57"/>
    </row>
    <row r="15" spans="1:5" ht="11.25" customHeight="1">
      <c r="A15" s="52" t="s">
        <v>136</v>
      </c>
      <c r="B15" s="56">
        <f>SUM(B12:B14)</f>
        <v>0</v>
      </c>
    </row>
    <row r="16" spans="1:5" hidden="1"/>
    <row r="17" spans="1:5" s="46" customFormat="1" ht="25.5" customHeight="1">
      <c r="A17" s="32" t="s">
        <v>115</v>
      </c>
      <c r="B17" s="76" t="s">
        <v>110</v>
      </c>
      <c r="C17" s="76"/>
      <c r="D17" s="32"/>
      <c r="E17" s="32"/>
    </row>
    <row r="18" spans="1:5" ht="22.5" customHeight="1">
      <c r="A18" s="30" t="s">
        <v>0</v>
      </c>
      <c r="B18" s="30" t="s">
        <v>106</v>
      </c>
      <c r="C18" s="30"/>
      <c r="D18" s="30"/>
      <c r="E18" s="30"/>
    </row>
    <row r="19" spans="1:5">
      <c r="B19" s="57"/>
    </row>
    <row r="20" spans="1:5">
      <c r="B20" s="57"/>
    </row>
    <row r="21" spans="1:5">
      <c r="B21" s="57"/>
    </row>
    <row r="22" spans="1:5">
      <c r="B22" s="57"/>
    </row>
    <row r="23" spans="1:5">
      <c r="B23" s="57"/>
    </row>
    <row r="24" spans="1:5">
      <c r="B24" s="57"/>
    </row>
    <row r="25" spans="1:5">
      <c r="A25" s="52" t="s">
        <v>136</v>
      </c>
      <c r="B25" s="56">
        <f>SUM(B22:B24)</f>
        <v>0</v>
      </c>
    </row>
    <row r="26" spans="1:5" s="39" customFormat="1" ht="48" customHeight="1">
      <c r="A26" s="47" t="s">
        <v>118</v>
      </c>
      <c r="B26" s="58">
        <f>B15+B25</f>
        <v>0</v>
      </c>
      <c r="C26" s="37" t="s">
        <v>106</v>
      </c>
    </row>
  </sheetData>
  <mergeCells count="5">
    <mergeCell ref="A1:E1"/>
    <mergeCell ref="A2:B2"/>
    <mergeCell ref="C2:D2"/>
    <mergeCell ref="B3:C3"/>
    <mergeCell ref="B17:C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&amp;L&amp;F&amp;C&amp;A&amp;R&amp;D     &amp;T        Page &amp;P 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04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ht="39.75" customHeight="1">
      <c r="A1" s="72" t="str">
        <f>'Travel 2010-11'!A1:E1</f>
        <v>Crown Law</v>
      </c>
      <c r="B1" s="73"/>
      <c r="C1" s="73"/>
      <c r="D1" s="73"/>
      <c r="E1" s="73"/>
    </row>
    <row r="2" spans="1:5" ht="29.25" customHeight="1">
      <c r="A2" s="74" t="str">
        <f>'Travel 2010-11'!A2:B2</f>
        <v>Name of CE : David Collins QC</v>
      </c>
      <c r="B2" s="75"/>
      <c r="C2" s="74" t="str">
        <f>'Travel 2010-11'!C2:D2</f>
        <v>Period: 01 July 2010 - 31 December 2010</v>
      </c>
      <c r="D2" s="75"/>
      <c r="E2" s="31"/>
    </row>
    <row r="3" spans="1:5" ht="39.75" customHeight="1">
      <c r="A3" s="32" t="s">
        <v>119</v>
      </c>
      <c r="B3" s="76" t="s">
        <v>105</v>
      </c>
      <c r="C3" s="76"/>
      <c r="D3" s="32"/>
      <c r="E3" s="32"/>
    </row>
    <row r="4" spans="1:5" ht="21.75" customHeight="1">
      <c r="A4" s="31" t="s">
        <v>0</v>
      </c>
      <c r="B4" s="31" t="s">
        <v>106</v>
      </c>
      <c r="C4" s="75" t="s">
        <v>120</v>
      </c>
      <c r="D4" s="75"/>
      <c r="E4" s="31" t="s">
        <v>121</v>
      </c>
    </row>
    <row r="5" spans="1:5">
      <c r="B5" s="57"/>
    </row>
    <row r="6" spans="1:5">
      <c r="B6" s="57"/>
    </row>
    <row r="7" spans="1:5">
      <c r="B7" s="57"/>
    </row>
    <row r="8" spans="1:5">
      <c r="B8" s="57"/>
    </row>
    <row r="9" spans="1:5">
      <c r="A9" s="52" t="s">
        <v>136</v>
      </c>
      <c r="B9" s="56">
        <f>SUM(B6:B8)</f>
        <v>0</v>
      </c>
    </row>
    <row r="10" spans="1:5" ht="18" customHeight="1">
      <c r="A10" s="32" t="s">
        <v>119</v>
      </c>
      <c r="B10" s="76" t="s">
        <v>110</v>
      </c>
      <c r="C10" s="76"/>
      <c r="D10" s="32"/>
      <c r="E10" s="32"/>
    </row>
    <row r="11" spans="1:5" ht="15" customHeight="1">
      <c r="A11" s="31" t="s">
        <v>0</v>
      </c>
      <c r="B11" s="31" t="s">
        <v>106</v>
      </c>
      <c r="C11" s="31"/>
      <c r="D11" s="31"/>
      <c r="E11" s="31"/>
    </row>
    <row r="12" spans="1:5">
      <c r="B12" s="57"/>
    </row>
    <row r="13" spans="1:5">
      <c r="B13" s="57"/>
    </row>
    <row r="14" spans="1:5">
      <c r="B14" s="57"/>
    </row>
    <row r="15" spans="1:5">
      <c r="B15" s="57"/>
    </row>
    <row r="16" spans="1:5">
      <c r="A16" s="52" t="s">
        <v>136</v>
      </c>
      <c r="B16" s="56">
        <f>SUM(B13:B15)</f>
        <v>0</v>
      </c>
    </row>
    <row r="17" spans="1:5" ht="42.75">
      <c r="A17" s="36" t="s">
        <v>122</v>
      </c>
      <c r="B17" s="58">
        <f>B9+B16</f>
        <v>0</v>
      </c>
      <c r="C17" s="37" t="s">
        <v>106</v>
      </c>
      <c r="D17" s="39"/>
      <c r="E17" s="39"/>
    </row>
  </sheetData>
  <mergeCells count="6">
    <mergeCell ref="B10:C10"/>
    <mergeCell ref="A1:E1"/>
    <mergeCell ref="A2:B2"/>
    <mergeCell ref="C2:D2"/>
    <mergeCell ref="B3:C3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&amp;L&amp;F&amp;C&amp;A&amp;R&amp;D     &amp;T         Page &amp;P  of 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04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ht="34.5" customHeight="1">
      <c r="A1" s="72" t="str">
        <f>'Travel 2010-11'!A1:E1</f>
        <v>Crown Law</v>
      </c>
      <c r="B1" s="73"/>
      <c r="C1" s="73"/>
      <c r="D1" s="73"/>
      <c r="E1" s="73"/>
    </row>
    <row r="2" spans="1:5" ht="30" customHeight="1">
      <c r="A2" s="74" t="str">
        <f>'Travel 2010-11'!A2:B2</f>
        <v>Name of CE : David Collins QC</v>
      </c>
      <c r="B2" s="75"/>
      <c r="C2" s="74" t="str">
        <f>'Travel 2010-11'!C2:D2</f>
        <v>Period: 01 July 2010 - 31 December 2010</v>
      </c>
      <c r="D2" s="75"/>
      <c r="E2" s="31"/>
    </row>
    <row r="3" spans="1:5" ht="27" customHeight="1">
      <c r="A3" s="76" t="s">
        <v>124</v>
      </c>
      <c r="B3" s="82"/>
      <c r="C3" s="82"/>
      <c r="D3" s="82"/>
      <c r="E3" s="82"/>
    </row>
    <row r="4" spans="1:5" s="48" customFormat="1" ht="50.25" customHeight="1">
      <c r="A4" s="83" t="s">
        <v>125</v>
      </c>
      <c r="B4" s="84"/>
      <c r="C4" s="84"/>
      <c r="D4" s="84"/>
      <c r="E4" s="84"/>
    </row>
    <row r="5" spans="1:5" ht="20.25" customHeight="1">
      <c r="A5" s="33" t="s">
        <v>126</v>
      </c>
      <c r="B5" s="71"/>
      <c r="C5" s="71"/>
      <c r="D5" s="33"/>
      <c r="E5" s="33"/>
    </row>
    <row r="6" spans="1:5" ht="19.5" customHeight="1">
      <c r="A6" s="31" t="s">
        <v>0</v>
      </c>
      <c r="B6" s="31" t="s">
        <v>127</v>
      </c>
      <c r="C6" s="31" t="s">
        <v>128</v>
      </c>
      <c r="D6" s="31" t="s">
        <v>129</v>
      </c>
      <c r="E6" s="31"/>
    </row>
    <row r="12" spans="1:5" s="50" customFormat="1" ht="27" customHeight="1">
      <c r="A12" s="49" t="s">
        <v>130</v>
      </c>
      <c r="B12" s="81"/>
      <c r="C12" s="81"/>
      <c r="D12" s="49"/>
      <c r="E12" s="49"/>
    </row>
    <row r="13" spans="1:5">
      <c r="A13" s="31" t="s">
        <v>0</v>
      </c>
      <c r="B13" s="31" t="s">
        <v>127</v>
      </c>
      <c r="C13" s="31" t="s">
        <v>131</v>
      </c>
      <c r="D13" s="31" t="s">
        <v>132</v>
      </c>
      <c r="E13" s="31"/>
    </row>
    <row r="20" spans="1:5">
      <c r="A20" s="43"/>
      <c r="B20" s="43"/>
      <c r="C20" s="43"/>
      <c r="D20" s="43"/>
      <c r="E20" s="43"/>
    </row>
  </sheetData>
  <mergeCells count="7">
    <mergeCell ref="B12:C12"/>
    <mergeCell ref="A1:E1"/>
    <mergeCell ref="A2:B2"/>
    <mergeCell ref="C2:D2"/>
    <mergeCell ref="A3:E3"/>
    <mergeCell ref="A4:E4"/>
    <mergeCell ref="B5:C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&amp;L&amp;F&amp;C&amp;A&amp;R&amp;D     &amp;T          Page&amp;P  of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sqref="A1:E87"/>
    </sheetView>
  </sheetViews>
  <sheetFormatPr defaultRowHeight="15.75"/>
  <cols>
    <col min="1" max="1" width="10.7109375" style="5" bestFit="1" customWidth="1"/>
    <col min="2" max="2" width="25.42578125" style="2" customWidth="1"/>
    <col min="3" max="3" width="80.140625" style="1" customWidth="1"/>
    <col min="4" max="4" width="21.140625" style="1" customWidth="1"/>
    <col min="5" max="5" width="39.5703125" style="1" bestFit="1" customWidth="1"/>
    <col min="6" max="16384" width="9.140625" style="1"/>
  </cols>
  <sheetData>
    <row r="1" spans="1:9" s="7" customFormat="1">
      <c r="A1" s="6" t="s">
        <v>0</v>
      </c>
      <c r="B1" s="8" t="s">
        <v>12</v>
      </c>
      <c r="C1" s="7" t="s">
        <v>11</v>
      </c>
      <c r="D1" s="7" t="s">
        <v>1</v>
      </c>
      <c r="E1" s="7" t="s">
        <v>10</v>
      </c>
    </row>
    <row r="2" spans="1:9" ht="31.5">
      <c r="A2" s="12">
        <v>40301</v>
      </c>
      <c r="B2" s="13">
        <v>91.52</v>
      </c>
      <c r="C2" s="15" t="s">
        <v>22</v>
      </c>
      <c r="D2" s="15"/>
      <c r="E2" s="15" t="s">
        <v>13</v>
      </c>
      <c r="F2" s="2"/>
      <c r="G2" s="4"/>
      <c r="H2" s="3"/>
      <c r="I2" s="4"/>
    </row>
    <row r="3" spans="1:9">
      <c r="A3" s="12">
        <v>40312</v>
      </c>
      <c r="B3" s="13">
        <v>63.56</v>
      </c>
      <c r="C3" s="15" t="s">
        <v>23</v>
      </c>
      <c r="D3" s="15"/>
      <c r="E3" s="15" t="s">
        <v>13</v>
      </c>
    </row>
    <row r="4" spans="1:9">
      <c r="A4" s="12">
        <v>40325</v>
      </c>
      <c r="B4" s="13">
        <v>73.34</v>
      </c>
      <c r="C4" s="15" t="s">
        <v>24</v>
      </c>
      <c r="D4" s="15"/>
      <c r="E4" s="15" t="s">
        <v>13</v>
      </c>
    </row>
    <row r="5" spans="1:9">
      <c r="A5" s="12">
        <v>40325</v>
      </c>
      <c r="B5" s="13">
        <v>135</v>
      </c>
      <c r="C5" s="15" t="s">
        <v>25</v>
      </c>
      <c r="D5" s="15"/>
      <c r="E5" s="15" t="s">
        <v>13</v>
      </c>
    </row>
    <row r="6" spans="1:9">
      <c r="A6" s="16">
        <v>40330</v>
      </c>
      <c r="B6" s="17">
        <v>300.44</v>
      </c>
      <c r="C6" s="18" t="s">
        <v>2</v>
      </c>
      <c r="D6" s="19" t="s">
        <v>3</v>
      </c>
      <c r="E6" s="15" t="s">
        <v>40</v>
      </c>
    </row>
    <row r="7" spans="1:9">
      <c r="A7" s="16">
        <v>40332</v>
      </c>
      <c r="B7" s="17">
        <v>31.11</v>
      </c>
      <c r="C7" s="18" t="s">
        <v>5</v>
      </c>
      <c r="D7" s="19" t="s">
        <v>3</v>
      </c>
      <c r="E7" s="15" t="s">
        <v>39</v>
      </c>
    </row>
    <row r="8" spans="1:9">
      <c r="A8" s="12">
        <v>40332</v>
      </c>
      <c r="B8" s="13">
        <v>237.5</v>
      </c>
      <c r="C8" s="15" t="s">
        <v>26</v>
      </c>
      <c r="D8" s="19" t="s">
        <v>3</v>
      </c>
      <c r="E8" s="15" t="s">
        <v>13</v>
      </c>
    </row>
    <row r="9" spans="1:9">
      <c r="A9" s="12">
        <v>40332</v>
      </c>
      <c r="B9" s="13">
        <v>131.94</v>
      </c>
      <c r="C9" s="15" t="s">
        <v>27</v>
      </c>
      <c r="D9" s="19" t="s">
        <v>3</v>
      </c>
      <c r="E9" s="15" t="s">
        <v>13</v>
      </c>
    </row>
    <row r="10" spans="1:9">
      <c r="A10" s="16">
        <v>40333</v>
      </c>
      <c r="B10" s="17">
        <v>37.96</v>
      </c>
      <c r="C10" s="18" t="s">
        <v>6</v>
      </c>
      <c r="D10" s="19" t="s">
        <v>3</v>
      </c>
      <c r="E10" s="15" t="s">
        <v>41</v>
      </c>
    </row>
    <row r="11" spans="1:9">
      <c r="A11" s="12">
        <v>40338</v>
      </c>
      <c r="B11" s="13">
        <v>66.67</v>
      </c>
      <c r="C11" s="15" t="s">
        <v>28</v>
      </c>
      <c r="D11" s="15"/>
      <c r="E11" s="15" t="s">
        <v>15</v>
      </c>
    </row>
    <row r="12" spans="1:9">
      <c r="A12" s="12">
        <v>40350</v>
      </c>
      <c r="B12" s="13">
        <v>-66.67</v>
      </c>
      <c r="C12" s="15" t="s">
        <v>29</v>
      </c>
      <c r="D12" s="15"/>
      <c r="E12" s="14" t="s">
        <v>4</v>
      </c>
    </row>
    <row r="13" spans="1:9" ht="31.5">
      <c r="A13" s="12">
        <v>40352</v>
      </c>
      <c r="B13" s="13">
        <v>118.75</v>
      </c>
      <c r="C13" s="15" t="s">
        <v>45</v>
      </c>
      <c r="D13" s="19" t="s">
        <v>3</v>
      </c>
      <c r="E13" s="15" t="s">
        <v>13</v>
      </c>
    </row>
    <row r="14" spans="1:9">
      <c r="A14" s="12">
        <v>40352</v>
      </c>
      <c r="B14" s="13">
        <v>138.19</v>
      </c>
      <c r="C14" s="15" t="s">
        <v>30</v>
      </c>
      <c r="D14" s="19" t="s">
        <v>3</v>
      </c>
      <c r="E14" s="15" t="s">
        <v>13</v>
      </c>
    </row>
    <row r="15" spans="1:9">
      <c r="A15" s="12">
        <v>40352</v>
      </c>
      <c r="B15" s="13">
        <v>147.31</v>
      </c>
      <c r="C15" s="15" t="s">
        <v>31</v>
      </c>
      <c r="D15" s="19" t="s">
        <v>3</v>
      </c>
      <c r="E15" s="15" t="s">
        <v>13</v>
      </c>
    </row>
    <row r="16" spans="1:9">
      <c r="A16" s="12">
        <v>40352</v>
      </c>
      <c r="B16" s="13">
        <v>117.31</v>
      </c>
      <c r="C16" s="15" t="s">
        <v>44</v>
      </c>
      <c r="D16" s="19" t="s">
        <v>3</v>
      </c>
      <c r="E16" s="15" t="s">
        <v>13</v>
      </c>
    </row>
    <row r="17" spans="1:5">
      <c r="A17" s="12">
        <v>40352</v>
      </c>
      <c r="B17" s="13">
        <v>73.34</v>
      </c>
      <c r="C17" s="15" t="s">
        <v>75</v>
      </c>
      <c r="D17" s="19"/>
      <c r="E17" s="15" t="s">
        <v>13</v>
      </c>
    </row>
    <row r="18" spans="1:5">
      <c r="A18" s="12">
        <v>40352</v>
      </c>
      <c r="B18" s="13">
        <v>574.35</v>
      </c>
      <c r="C18" s="20" t="s">
        <v>32</v>
      </c>
      <c r="D18" s="15"/>
      <c r="E18" s="15" t="s">
        <v>14</v>
      </c>
    </row>
    <row r="19" spans="1:5">
      <c r="A19" s="12">
        <v>40352</v>
      </c>
      <c r="B19" s="13">
        <v>21.39</v>
      </c>
      <c r="C19" s="20" t="s">
        <v>33</v>
      </c>
      <c r="D19" s="15"/>
      <c r="E19" s="15" t="s">
        <v>14</v>
      </c>
    </row>
    <row r="20" spans="1:5">
      <c r="A20" s="12">
        <v>40352</v>
      </c>
      <c r="B20" s="13">
        <v>78.22</v>
      </c>
      <c r="C20" s="15" t="s">
        <v>34</v>
      </c>
      <c r="D20" s="19" t="s">
        <v>3</v>
      </c>
      <c r="E20" s="15" t="s">
        <v>18</v>
      </c>
    </row>
    <row r="21" spans="1:5">
      <c r="A21" s="12">
        <v>40352</v>
      </c>
      <c r="B21" s="13">
        <v>337.78</v>
      </c>
      <c r="C21" s="15" t="s">
        <v>35</v>
      </c>
      <c r="D21" s="19" t="s">
        <v>3</v>
      </c>
      <c r="E21" s="15" t="s">
        <v>18</v>
      </c>
    </row>
    <row r="22" spans="1:5">
      <c r="A22" s="21">
        <v>40352</v>
      </c>
      <c r="B22" s="13">
        <v>73.34</v>
      </c>
      <c r="C22" s="22" t="s">
        <v>47</v>
      </c>
      <c r="D22" s="15"/>
      <c r="E22" s="15" t="s">
        <v>13</v>
      </c>
    </row>
    <row r="23" spans="1:5">
      <c r="A23" s="23">
        <v>40353</v>
      </c>
      <c r="B23" s="17">
        <v>32.979999999999997</v>
      </c>
      <c r="C23" s="18" t="s">
        <v>7</v>
      </c>
      <c r="D23" s="19" t="s">
        <v>8</v>
      </c>
      <c r="E23" s="15" t="s">
        <v>20</v>
      </c>
    </row>
    <row r="24" spans="1:5">
      <c r="A24" s="21">
        <v>40357</v>
      </c>
      <c r="B24" s="13">
        <v>42.76</v>
      </c>
      <c r="C24" s="22" t="s">
        <v>19</v>
      </c>
      <c r="D24" s="15" t="s">
        <v>8</v>
      </c>
      <c r="E24" s="15" t="s">
        <v>43</v>
      </c>
    </row>
    <row r="25" spans="1:5">
      <c r="A25" s="12">
        <v>40359</v>
      </c>
      <c r="B25" s="13">
        <v>75.900000000000006</v>
      </c>
      <c r="C25" s="20" t="s">
        <v>36</v>
      </c>
      <c r="D25" s="15"/>
      <c r="E25" s="15" t="s">
        <v>14</v>
      </c>
    </row>
    <row r="26" spans="1:5">
      <c r="A26" s="12">
        <v>40359</v>
      </c>
      <c r="B26" s="13">
        <v>15.61</v>
      </c>
      <c r="C26" s="20" t="s">
        <v>37</v>
      </c>
      <c r="D26" s="15"/>
      <c r="E26" s="15" t="s">
        <v>14</v>
      </c>
    </row>
    <row r="27" spans="1:5">
      <c r="A27" s="24">
        <v>40366</v>
      </c>
      <c r="B27" s="13">
        <v>22.22</v>
      </c>
      <c r="C27" s="22" t="s">
        <v>9</v>
      </c>
      <c r="D27" s="15"/>
      <c r="E27" s="15" t="s">
        <v>42</v>
      </c>
    </row>
    <row r="28" spans="1:5">
      <c r="A28" s="12">
        <v>40381</v>
      </c>
      <c r="B28" s="13">
        <v>1810.8</v>
      </c>
      <c r="C28" s="15" t="s">
        <v>38</v>
      </c>
      <c r="D28" s="15"/>
      <c r="E28" s="15" t="s">
        <v>18</v>
      </c>
    </row>
    <row r="29" spans="1:5">
      <c r="A29" s="12">
        <v>40386</v>
      </c>
      <c r="B29" s="13">
        <v>38</v>
      </c>
      <c r="C29" s="15" t="s">
        <v>17</v>
      </c>
      <c r="D29" s="15"/>
      <c r="E29" s="15" t="s">
        <v>16</v>
      </c>
    </row>
    <row r="30" spans="1:5">
      <c r="A30" s="12">
        <v>40389</v>
      </c>
      <c r="B30" s="13">
        <v>-38</v>
      </c>
      <c r="C30" s="15" t="s">
        <v>21</v>
      </c>
      <c r="D30" s="15"/>
      <c r="E30" s="14" t="s">
        <v>4</v>
      </c>
    </row>
    <row r="31" spans="1:5">
      <c r="A31" s="25">
        <v>40389</v>
      </c>
      <c r="B31" s="26">
        <v>-52</v>
      </c>
      <c r="C31" s="15" t="str">
        <f>"&lt;RcptGL&gt;,&lt;&gt;,&lt;D Collins HOPAC Conference hotel reimb 7/2010&gt;"</f>
        <v>&lt;RcptGL&gt;,&lt;&gt;,&lt;D Collins HOPAC Conference hotel reimb 7/2010&gt;</v>
      </c>
      <c r="D31" s="15"/>
      <c r="E31" s="15"/>
    </row>
    <row r="32" spans="1:5">
      <c r="A32" s="25">
        <v>40390</v>
      </c>
      <c r="B32" s="26">
        <v>22.22</v>
      </c>
      <c r="C32" s="15" t="s">
        <v>62</v>
      </c>
      <c r="D32" s="15"/>
      <c r="E32" s="15" t="s">
        <v>61</v>
      </c>
    </row>
    <row r="33" spans="1:5" ht="18" customHeight="1">
      <c r="A33" s="25">
        <v>40390</v>
      </c>
      <c r="B33" s="26">
        <v>42.76</v>
      </c>
      <c r="C33" s="15" t="s">
        <v>63</v>
      </c>
      <c r="D33" s="15" t="s">
        <v>64</v>
      </c>
      <c r="E33" s="15" t="s">
        <v>61</v>
      </c>
    </row>
    <row r="34" spans="1:5">
      <c r="A34" s="25">
        <v>40402</v>
      </c>
      <c r="B34" s="26">
        <v>74.040000000000006</v>
      </c>
      <c r="C34" s="15" t="s">
        <v>52</v>
      </c>
      <c r="D34" s="15"/>
      <c r="E34" s="15" t="s">
        <v>14</v>
      </c>
    </row>
    <row r="35" spans="1:5">
      <c r="A35" s="25">
        <v>40402</v>
      </c>
      <c r="B35" s="26">
        <v>14.9</v>
      </c>
      <c r="C35" s="15" t="s">
        <v>53</v>
      </c>
      <c r="D35" s="15"/>
      <c r="E35" s="15" t="s">
        <v>14</v>
      </c>
    </row>
    <row r="36" spans="1:5">
      <c r="A36" s="25">
        <v>40417</v>
      </c>
      <c r="B36" s="26">
        <v>352</v>
      </c>
      <c r="C36" s="15" t="s">
        <v>48</v>
      </c>
      <c r="D36" s="15"/>
      <c r="E36" s="15" t="s">
        <v>97</v>
      </c>
    </row>
    <row r="37" spans="1:5">
      <c r="A37" s="25">
        <v>40417</v>
      </c>
      <c r="B37" s="26">
        <v>68.09</v>
      </c>
      <c r="C37" s="15" t="s">
        <v>49</v>
      </c>
      <c r="D37" s="15"/>
      <c r="E37" s="15" t="s">
        <v>97</v>
      </c>
    </row>
    <row r="38" spans="1:5">
      <c r="A38" s="25">
        <v>40417</v>
      </c>
      <c r="B38" s="26">
        <v>73.069999999999993</v>
      </c>
      <c r="C38" s="15" t="s">
        <v>50</v>
      </c>
      <c r="D38" s="15"/>
      <c r="E38" s="15" t="s">
        <v>97</v>
      </c>
    </row>
    <row r="39" spans="1:5" ht="31.5">
      <c r="A39" s="25">
        <v>40421</v>
      </c>
      <c r="B39" s="26">
        <v>1136.3</v>
      </c>
      <c r="C39" s="15" t="s">
        <v>65</v>
      </c>
      <c r="D39" s="15" t="s">
        <v>51</v>
      </c>
      <c r="E39" s="15" t="s">
        <v>61</v>
      </c>
    </row>
    <row r="40" spans="1:5" ht="18.75" customHeight="1">
      <c r="A40" s="25">
        <v>40421</v>
      </c>
      <c r="B40" s="26">
        <v>38.06</v>
      </c>
      <c r="C40" s="15" t="s">
        <v>66</v>
      </c>
      <c r="D40" s="15" t="s">
        <v>51</v>
      </c>
      <c r="E40" s="15" t="s">
        <v>61</v>
      </c>
    </row>
    <row r="41" spans="1:5">
      <c r="A41" s="25">
        <v>40421</v>
      </c>
      <c r="B41" s="26">
        <v>22.22</v>
      </c>
      <c r="C41" s="15" t="s">
        <v>67</v>
      </c>
      <c r="D41" s="15" t="s">
        <v>51</v>
      </c>
      <c r="E41" s="15" t="s">
        <v>61</v>
      </c>
    </row>
    <row r="42" spans="1:5">
      <c r="A42" s="25">
        <v>40450</v>
      </c>
      <c r="B42" s="26">
        <v>73.34</v>
      </c>
      <c r="C42" s="15" t="s">
        <v>77</v>
      </c>
      <c r="D42" s="15"/>
      <c r="E42" s="15" t="s">
        <v>76</v>
      </c>
    </row>
    <row r="43" spans="1:5">
      <c r="A43" s="25">
        <v>40451</v>
      </c>
      <c r="B43" s="26">
        <v>50</v>
      </c>
      <c r="C43" s="15" t="s">
        <v>68</v>
      </c>
      <c r="D43" s="15"/>
      <c r="E43" s="15" t="s">
        <v>61</v>
      </c>
    </row>
    <row r="44" spans="1:5">
      <c r="A44" s="25">
        <v>40455</v>
      </c>
      <c r="B44" s="26">
        <v>73.56</v>
      </c>
      <c r="C44" s="15" t="s">
        <v>54</v>
      </c>
      <c r="D44" s="15"/>
      <c r="E44" s="15" t="s">
        <v>14</v>
      </c>
    </row>
    <row r="45" spans="1:5">
      <c r="A45" s="25">
        <v>40455</v>
      </c>
      <c r="B45" s="26">
        <v>12</v>
      </c>
      <c r="C45" s="15" t="s">
        <v>55</v>
      </c>
      <c r="D45" s="15"/>
      <c r="E45" s="15" t="s">
        <v>14</v>
      </c>
    </row>
    <row r="46" spans="1:5">
      <c r="A46" s="25">
        <v>40455</v>
      </c>
      <c r="B46" s="26">
        <v>68.2</v>
      </c>
      <c r="C46" s="15" t="s">
        <v>56</v>
      </c>
      <c r="D46" s="15"/>
      <c r="E46" s="15" t="s">
        <v>14</v>
      </c>
    </row>
    <row r="47" spans="1:5">
      <c r="A47" s="25">
        <v>40457</v>
      </c>
      <c r="B47" s="26">
        <v>1155.8</v>
      </c>
      <c r="C47" s="15" t="s">
        <v>79</v>
      </c>
      <c r="D47" s="15"/>
      <c r="E47" s="15"/>
    </row>
    <row r="48" spans="1:5">
      <c r="A48" s="25">
        <v>40457</v>
      </c>
      <c r="B48" s="26">
        <v>79.27</v>
      </c>
      <c r="C48" s="15" t="s">
        <v>100</v>
      </c>
      <c r="D48" s="15"/>
      <c r="E48" s="15" t="s">
        <v>96</v>
      </c>
    </row>
    <row r="49" spans="1:5">
      <c r="A49" s="25">
        <v>40461</v>
      </c>
      <c r="B49" s="26">
        <v>80.77</v>
      </c>
      <c r="C49" s="15" t="s">
        <v>87</v>
      </c>
      <c r="D49" s="15"/>
      <c r="E49" s="15" t="s">
        <v>96</v>
      </c>
    </row>
    <row r="50" spans="1:5">
      <c r="A50" s="25">
        <v>40464</v>
      </c>
      <c r="B50" s="26">
        <v>32.9</v>
      </c>
      <c r="C50" s="15" t="s">
        <v>88</v>
      </c>
      <c r="D50" s="15"/>
      <c r="E50" s="15" t="s">
        <v>96</v>
      </c>
    </row>
    <row r="51" spans="1:5">
      <c r="A51" s="25">
        <v>40464</v>
      </c>
      <c r="B51" s="26">
        <v>81.510000000000005</v>
      </c>
      <c r="C51" s="15" t="s">
        <v>89</v>
      </c>
      <c r="D51" s="15"/>
      <c r="E51" s="15" t="s">
        <v>96</v>
      </c>
    </row>
    <row r="52" spans="1:5">
      <c r="A52" s="25">
        <v>40469</v>
      </c>
      <c r="B52" s="26">
        <v>18.8</v>
      </c>
      <c r="C52" s="15" t="s">
        <v>57</v>
      </c>
      <c r="D52" s="15"/>
      <c r="E52" s="15" t="s">
        <v>14</v>
      </c>
    </row>
    <row r="53" spans="1:5">
      <c r="A53" s="25">
        <v>40469</v>
      </c>
      <c r="B53" s="26">
        <v>72.3</v>
      </c>
      <c r="C53" s="15" t="s">
        <v>58</v>
      </c>
      <c r="D53" s="15"/>
      <c r="E53" s="15" t="s">
        <v>14</v>
      </c>
    </row>
    <row r="54" spans="1:5">
      <c r="A54" s="25">
        <v>40471</v>
      </c>
      <c r="B54" s="26">
        <v>64.31</v>
      </c>
      <c r="C54" s="15" t="s">
        <v>90</v>
      </c>
      <c r="D54" s="15"/>
      <c r="E54" s="15" t="s">
        <v>96</v>
      </c>
    </row>
    <row r="55" spans="1:5">
      <c r="A55" s="25">
        <v>40473</v>
      </c>
      <c r="B55" s="26">
        <v>75.83</v>
      </c>
      <c r="C55" s="15" t="s">
        <v>146</v>
      </c>
      <c r="D55" s="15"/>
      <c r="E55" s="15" t="s">
        <v>97</v>
      </c>
    </row>
    <row r="56" spans="1:5">
      <c r="A56" s="25">
        <v>40473</v>
      </c>
      <c r="B56" s="26">
        <v>75.13</v>
      </c>
      <c r="C56" s="15" t="s">
        <v>147</v>
      </c>
      <c r="D56" s="15"/>
      <c r="E56" s="15" t="s">
        <v>97</v>
      </c>
    </row>
    <row r="57" spans="1:5">
      <c r="A57" s="25">
        <v>40473</v>
      </c>
      <c r="B57" s="26">
        <v>30.61</v>
      </c>
      <c r="C57" s="15" t="s">
        <v>146</v>
      </c>
      <c r="D57" s="15"/>
      <c r="E57" s="15" t="s">
        <v>97</v>
      </c>
    </row>
    <row r="58" spans="1:5">
      <c r="A58" s="25">
        <v>40473</v>
      </c>
      <c r="B58" s="26">
        <v>73.739999999999995</v>
      </c>
      <c r="C58" s="15" t="s">
        <v>148</v>
      </c>
      <c r="D58" s="15"/>
      <c r="E58" s="15" t="s">
        <v>97</v>
      </c>
    </row>
    <row r="59" spans="1:5">
      <c r="A59" s="25">
        <v>40473</v>
      </c>
      <c r="B59" s="26">
        <v>490.43</v>
      </c>
      <c r="C59" s="15" t="s">
        <v>98</v>
      </c>
      <c r="D59" s="15" t="s">
        <v>51</v>
      </c>
      <c r="E59" s="15" t="s">
        <v>18</v>
      </c>
    </row>
    <row r="60" spans="1:5">
      <c r="A60" s="5">
        <v>40479</v>
      </c>
      <c r="B60" s="9">
        <v>82.61</v>
      </c>
      <c r="C60" s="1" t="s">
        <v>99</v>
      </c>
      <c r="E60" s="1" t="s">
        <v>95</v>
      </c>
    </row>
    <row r="61" spans="1:5">
      <c r="A61" s="25">
        <v>40480</v>
      </c>
      <c r="B61" s="26">
        <v>35.520000000000003</v>
      </c>
      <c r="C61" s="15" t="s">
        <v>91</v>
      </c>
      <c r="D61" s="15"/>
      <c r="E61" s="15" t="s">
        <v>96</v>
      </c>
    </row>
    <row r="62" spans="1:5">
      <c r="A62" s="25">
        <v>40480</v>
      </c>
      <c r="B62" s="26">
        <v>72.17</v>
      </c>
      <c r="C62" s="15" t="s">
        <v>92</v>
      </c>
      <c r="D62" s="15"/>
      <c r="E62" s="15" t="s">
        <v>96</v>
      </c>
    </row>
    <row r="63" spans="1:5">
      <c r="A63" s="25">
        <v>40481</v>
      </c>
      <c r="B63" s="26">
        <v>76.47</v>
      </c>
      <c r="C63" s="15" t="s">
        <v>93</v>
      </c>
      <c r="D63" s="15"/>
      <c r="E63" s="15" t="s">
        <v>96</v>
      </c>
    </row>
    <row r="64" spans="1:5">
      <c r="A64" s="25">
        <v>40481</v>
      </c>
      <c r="B64" s="26">
        <v>36.46</v>
      </c>
      <c r="C64" s="15" t="s">
        <v>94</v>
      </c>
      <c r="D64" s="15"/>
      <c r="E64" s="15" t="s">
        <v>96</v>
      </c>
    </row>
    <row r="65" spans="1:5" ht="31.5">
      <c r="A65" s="25">
        <v>40482</v>
      </c>
      <c r="B65" s="26">
        <v>1075.08</v>
      </c>
      <c r="C65" s="15" t="s">
        <v>69</v>
      </c>
      <c r="D65" s="15"/>
      <c r="E65" s="15" t="s">
        <v>61</v>
      </c>
    </row>
    <row r="66" spans="1:5" ht="31.5">
      <c r="A66" s="25">
        <v>40482</v>
      </c>
      <c r="B66" s="26">
        <v>295.18</v>
      </c>
      <c r="C66" s="15" t="s">
        <v>70</v>
      </c>
      <c r="D66" s="15"/>
      <c r="E66" s="15" t="s">
        <v>61</v>
      </c>
    </row>
    <row r="67" spans="1:5">
      <c r="A67" s="25">
        <v>40482</v>
      </c>
      <c r="B67" s="26">
        <v>248.89</v>
      </c>
      <c r="C67" s="15" t="s">
        <v>71</v>
      </c>
      <c r="D67" s="15"/>
      <c r="E67" s="15"/>
    </row>
    <row r="68" spans="1:5">
      <c r="A68" s="25">
        <v>40482</v>
      </c>
      <c r="B68" s="26">
        <v>43.71</v>
      </c>
      <c r="C68" s="15" t="s">
        <v>72</v>
      </c>
      <c r="D68" s="15"/>
      <c r="E68" s="15" t="s">
        <v>61</v>
      </c>
    </row>
    <row r="69" spans="1:5" ht="31.5">
      <c r="A69" s="25">
        <v>40482</v>
      </c>
      <c r="B69" s="26">
        <v>139.13</v>
      </c>
      <c r="C69" s="15" t="s">
        <v>73</v>
      </c>
      <c r="D69" s="15"/>
      <c r="E69" s="15" t="s">
        <v>61</v>
      </c>
    </row>
    <row r="70" spans="1:5" ht="31.5">
      <c r="A70" s="25">
        <v>40482</v>
      </c>
      <c r="B70" s="26">
        <v>21.74</v>
      </c>
      <c r="C70" s="15" t="s">
        <v>74</v>
      </c>
      <c r="D70" s="15"/>
      <c r="E70" s="15" t="s">
        <v>61</v>
      </c>
    </row>
    <row r="71" spans="1:5">
      <c r="A71" s="25">
        <v>40482</v>
      </c>
      <c r="B71" s="26">
        <v>31.69</v>
      </c>
      <c r="C71" s="15" t="s">
        <v>59</v>
      </c>
      <c r="D71" s="15"/>
      <c r="E71" s="15"/>
    </row>
    <row r="72" spans="1:5">
      <c r="A72" s="25">
        <v>40482</v>
      </c>
      <c r="B72" s="26">
        <v>-31.69</v>
      </c>
      <c r="C72" s="15" t="s">
        <v>60</v>
      </c>
      <c r="D72" s="15"/>
      <c r="E72" s="15"/>
    </row>
    <row r="73" spans="1:5">
      <c r="A73" s="25">
        <v>40482</v>
      </c>
      <c r="B73" s="26">
        <v>38.26</v>
      </c>
      <c r="C73" s="15" t="s">
        <v>80</v>
      </c>
      <c r="D73" s="15"/>
      <c r="E73" s="1" t="s">
        <v>95</v>
      </c>
    </row>
    <row r="74" spans="1:5">
      <c r="A74" s="25">
        <v>40490</v>
      </c>
      <c r="B74" s="26">
        <v>517.39</v>
      </c>
      <c r="C74" s="15" t="s">
        <v>78</v>
      </c>
      <c r="D74" s="15" t="s">
        <v>51</v>
      </c>
      <c r="E74" s="15" t="s">
        <v>18</v>
      </c>
    </row>
    <row r="75" spans="1:5" ht="16.5">
      <c r="A75" s="62">
        <v>40485</v>
      </c>
      <c r="B75" s="64">
        <v>22.83</v>
      </c>
      <c r="C75" s="63" t="s">
        <v>141</v>
      </c>
      <c r="D75" s="15"/>
      <c r="E75" s="15" t="s">
        <v>14</v>
      </c>
    </row>
    <row r="76" spans="1:5" ht="16.5">
      <c r="A76" s="62">
        <v>40485</v>
      </c>
      <c r="B76" s="64">
        <v>99.32</v>
      </c>
      <c r="C76" s="63" t="s">
        <v>142</v>
      </c>
      <c r="D76" s="15"/>
      <c r="E76" s="15" t="s">
        <v>14</v>
      </c>
    </row>
    <row r="77" spans="1:5" ht="16.5">
      <c r="A77" s="62">
        <v>40485</v>
      </c>
      <c r="B77" s="64">
        <v>72.27</v>
      </c>
      <c r="C77" s="63" t="s">
        <v>140</v>
      </c>
      <c r="D77" s="15"/>
      <c r="E77" s="15" t="s">
        <v>14</v>
      </c>
    </row>
    <row r="78" spans="1:5" ht="16.5">
      <c r="A78" s="62">
        <v>40497</v>
      </c>
      <c r="B78" s="64">
        <v>748</v>
      </c>
      <c r="C78" s="63" t="s">
        <v>149</v>
      </c>
      <c r="D78" s="15" t="s">
        <v>51</v>
      </c>
      <c r="E78" s="15" t="s">
        <v>18</v>
      </c>
    </row>
    <row r="79" spans="1:5" ht="16.5">
      <c r="A79" s="62">
        <v>40519</v>
      </c>
      <c r="B79" s="64">
        <v>19.75</v>
      </c>
      <c r="C79" s="63" t="s">
        <v>138</v>
      </c>
      <c r="D79" s="15"/>
      <c r="E79" s="15" t="s">
        <v>14</v>
      </c>
    </row>
    <row r="80" spans="1:5" ht="16.5">
      <c r="A80" s="62">
        <v>40519</v>
      </c>
      <c r="B80" s="64">
        <v>74.13</v>
      </c>
      <c r="C80" s="63" t="s">
        <v>139</v>
      </c>
      <c r="D80" s="15"/>
      <c r="E80" s="15" t="s">
        <v>14</v>
      </c>
    </row>
    <row r="81" spans="1:5" ht="16.5">
      <c r="A81" s="62">
        <v>40543</v>
      </c>
      <c r="B81" s="64">
        <v>60.96</v>
      </c>
      <c r="C81" s="63" t="s">
        <v>145</v>
      </c>
      <c r="D81" s="15" t="s">
        <v>137</v>
      </c>
      <c r="E81" s="15" t="s">
        <v>61</v>
      </c>
    </row>
    <row r="82" spans="1:5" ht="16.5">
      <c r="A82" s="62">
        <v>40543</v>
      </c>
      <c r="B82" s="64">
        <v>21.74</v>
      </c>
      <c r="C82" s="63" t="s">
        <v>153</v>
      </c>
      <c r="D82" s="15" t="s">
        <v>137</v>
      </c>
      <c r="E82" s="15" t="s">
        <v>61</v>
      </c>
    </row>
    <row r="83" spans="1:5" ht="16.5">
      <c r="A83" s="62">
        <v>40543</v>
      </c>
      <c r="B83" s="64">
        <v>1264.03</v>
      </c>
      <c r="C83" s="63" t="s">
        <v>144</v>
      </c>
      <c r="D83" s="15" t="s">
        <v>137</v>
      </c>
      <c r="E83" s="15" t="s">
        <v>61</v>
      </c>
    </row>
    <row r="84" spans="1:5" ht="31.5">
      <c r="A84" s="25">
        <v>40543</v>
      </c>
      <c r="B84" s="26">
        <v>452.18</v>
      </c>
      <c r="C84" s="15" t="s">
        <v>152</v>
      </c>
      <c r="D84" s="15" t="s">
        <v>150</v>
      </c>
      <c r="E84" s="15" t="s">
        <v>18</v>
      </c>
    </row>
    <row r="85" spans="1:5">
      <c r="A85" s="25"/>
      <c r="B85" s="26"/>
      <c r="C85" s="15"/>
      <c r="D85" s="15"/>
      <c r="E85" s="15"/>
    </row>
    <row r="86" spans="1:5">
      <c r="A86" s="25"/>
      <c r="B86" s="26"/>
      <c r="C86" s="15"/>
      <c r="D86" s="15"/>
      <c r="E86" s="15"/>
    </row>
    <row r="87" spans="1:5" ht="16.5" thickBot="1">
      <c r="A87" s="10" t="s">
        <v>46</v>
      </c>
      <c r="B87" s="11">
        <f>SUBTOTAL(109,B1:B86)</f>
        <v>14700.599999999997</v>
      </c>
      <c r="C87" s="15"/>
      <c r="D87" s="15"/>
      <c r="E87" s="14"/>
    </row>
    <row r="88" spans="1:5" ht="16.5" thickTop="1"/>
    <row r="90" spans="1:5">
      <c r="A90" t="s">
        <v>151</v>
      </c>
      <c r="B90" s="60"/>
      <c r="C90" s="65">
        <v>40558</v>
      </c>
      <c r="D90"/>
    </row>
    <row r="91" spans="1:5">
      <c r="A91" t="s">
        <v>158</v>
      </c>
      <c r="B91" s="60"/>
      <c r="C91" s="61"/>
      <c r="D91"/>
    </row>
    <row r="92" spans="1:5">
      <c r="A92"/>
      <c r="B92" s="60"/>
      <c r="C92" s="61"/>
      <c r="D92"/>
    </row>
    <row r="93" spans="1:5" customFormat="1" ht="15">
      <c r="B93" s="60"/>
      <c r="C93" s="61"/>
    </row>
    <row r="94" spans="1:5" customFormat="1" ht="15">
      <c r="B94" s="60"/>
      <c r="C94" s="61"/>
    </row>
    <row r="95" spans="1:5" customFormat="1" ht="39">
      <c r="A95" s="66" t="s">
        <v>154</v>
      </c>
      <c r="B95" s="67">
        <v>40458</v>
      </c>
      <c r="C95" s="68" t="s">
        <v>155</v>
      </c>
      <c r="D95" s="66" t="s">
        <v>154</v>
      </c>
    </row>
    <row r="96" spans="1:5" customFormat="1" ht="39">
      <c r="A96" s="66" t="s">
        <v>154</v>
      </c>
      <c r="B96" s="67">
        <v>40459</v>
      </c>
      <c r="C96" s="68" t="s">
        <v>155</v>
      </c>
      <c r="D96" s="66" t="s">
        <v>154</v>
      </c>
    </row>
    <row r="97" spans="1:4" customFormat="1" ht="26.25">
      <c r="A97" s="66" t="s">
        <v>156</v>
      </c>
      <c r="B97" s="67">
        <v>40471</v>
      </c>
      <c r="C97" s="68" t="s">
        <v>157</v>
      </c>
      <c r="D97" s="66" t="s">
        <v>156</v>
      </c>
    </row>
    <row r="98" spans="1:4" customFormat="1" ht="15">
      <c r="B98" s="60"/>
      <c r="C98" s="61"/>
    </row>
    <row r="99" spans="1:4" customFormat="1" ht="15">
      <c r="B99" s="60"/>
      <c r="C99" s="61"/>
      <c r="D99" s="59"/>
    </row>
  </sheetData>
  <sortState ref="A91:E100">
    <sortCondition ref="B91:B100"/>
  </sortState>
  <pageMargins left="0.43307086614173229" right="0.31496062992125984" top="0.63" bottom="0.6" header="0.31496062992125984" footer="0.31496062992125984"/>
  <pageSetup paperSize="8" orientation="landscape" r:id="rId1"/>
  <headerFooter>
    <oddHeader>&amp;L&amp;"-,Bold"&amp;12Solicitor-General's Expenses</oddHeader>
    <oddFooter>&amp;L&amp;F&amp;C&amp;"-,Bold"&amp;A&amp;RPage &amp;P of &amp;N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4" sqref="A14"/>
    </sheetView>
  </sheetViews>
  <sheetFormatPr defaultRowHeight="15"/>
  <sheetData>
    <row r="1" spans="1:5">
      <c r="A1" t="s">
        <v>81</v>
      </c>
      <c r="B1" t="s">
        <v>82</v>
      </c>
      <c r="C1" t="s">
        <v>83</v>
      </c>
      <c r="D1" t="s">
        <v>84</v>
      </c>
      <c r="E1" t="s">
        <v>85</v>
      </c>
    </row>
    <row r="2" spans="1:5">
      <c r="B2" s="27">
        <v>7.4999999999999997E-2</v>
      </c>
      <c r="D2" s="27">
        <v>0.13043479999999999</v>
      </c>
    </row>
    <row r="3" spans="1:5">
      <c r="A3" s="29" t="s">
        <v>86</v>
      </c>
    </row>
    <row r="4" spans="1:5">
      <c r="A4" s="28">
        <v>84.8</v>
      </c>
      <c r="B4" s="28">
        <f>A4*$B$2</f>
        <v>6.3599999999999994</v>
      </c>
      <c r="C4" s="28">
        <f>A4+B4</f>
        <v>91.16</v>
      </c>
      <c r="D4" s="28">
        <f>C4*$D$2</f>
        <v>11.890436367999998</v>
      </c>
      <c r="E4" s="28">
        <f>C4-D4</f>
        <v>79.269563632000001</v>
      </c>
    </row>
    <row r="5" spans="1:5">
      <c r="A5" s="28">
        <v>86.4</v>
      </c>
      <c r="B5" s="28">
        <f t="shared" ref="B5:B12" si="0">A5*$B$2</f>
        <v>6.48</v>
      </c>
      <c r="C5" s="28">
        <f t="shared" ref="C5:C12" si="1">A5+B5</f>
        <v>92.88000000000001</v>
      </c>
      <c r="D5" s="28">
        <f t="shared" ref="D5:D12" si="2">C5*$D$2</f>
        <v>12.114784224000001</v>
      </c>
      <c r="E5" s="28">
        <f t="shared" ref="E5:E12" si="3">C5-D5</f>
        <v>80.765215776000005</v>
      </c>
    </row>
    <row r="6" spans="1:5">
      <c r="A6" s="28">
        <v>35.200000000000003</v>
      </c>
      <c r="B6" s="28">
        <f t="shared" si="0"/>
        <v>2.64</v>
      </c>
      <c r="C6" s="28">
        <f t="shared" si="1"/>
        <v>37.840000000000003</v>
      </c>
      <c r="D6" s="28">
        <f t="shared" si="2"/>
        <v>4.9356528319999997</v>
      </c>
      <c r="E6" s="28">
        <f t="shared" si="3"/>
        <v>32.904347168000001</v>
      </c>
    </row>
    <row r="7" spans="1:5">
      <c r="A7" s="28">
        <v>87.2</v>
      </c>
      <c r="B7" s="28">
        <f t="shared" si="0"/>
        <v>6.54</v>
      </c>
      <c r="C7" s="28">
        <f t="shared" si="1"/>
        <v>93.740000000000009</v>
      </c>
      <c r="D7" s="28">
        <f t="shared" si="2"/>
        <v>12.226958152</v>
      </c>
      <c r="E7" s="28">
        <f t="shared" si="3"/>
        <v>81.513041848000015</v>
      </c>
    </row>
    <row r="8" spans="1:5">
      <c r="A8" s="28">
        <v>68.8</v>
      </c>
      <c r="B8" s="28">
        <f t="shared" si="0"/>
        <v>5.1599999999999993</v>
      </c>
      <c r="C8" s="28">
        <f t="shared" si="1"/>
        <v>73.959999999999994</v>
      </c>
      <c r="D8" s="28">
        <f t="shared" si="2"/>
        <v>9.646957807999998</v>
      </c>
      <c r="E8" s="28">
        <f t="shared" si="3"/>
        <v>64.313042191999997</v>
      </c>
    </row>
    <row r="9" spans="1:5">
      <c r="A9" s="28">
        <v>38</v>
      </c>
      <c r="B9" s="28">
        <f t="shared" si="0"/>
        <v>2.85</v>
      </c>
      <c r="C9" s="28">
        <f t="shared" si="1"/>
        <v>40.85</v>
      </c>
      <c r="D9" s="28">
        <f t="shared" si="2"/>
        <v>5.3282615799999995</v>
      </c>
      <c r="E9" s="28">
        <f t="shared" si="3"/>
        <v>35.521738420000005</v>
      </c>
    </row>
    <row r="10" spans="1:5">
      <c r="A10" s="28">
        <v>77.2</v>
      </c>
      <c r="B10" s="28">
        <f t="shared" si="0"/>
        <v>5.79</v>
      </c>
      <c r="C10" s="28">
        <f t="shared" si="1"/>
        <v>82.990000000000009</v>
      </c>
      <c r="D10" s="28">
        <f t="shared" si="2"/>
        <v>10.824784052</v>
      </c>
      <c r="E10" s="28">
        <f t="shared" si="3"/>
        <v>72.165215948000011</v>
      </c>
    </row>
    <row r="11" spans="1:5">
      <c r="A11" s="28">
        <v>81.8</v>
      </c>
      <c r="B11" s="28">
        <f t="shared" si="0"/>
        <v>6.1349999999999998</v>
      </c>
      <c r="C11" s="28">
        <f t="shared" si="1"/>
        <v>87.935000000000002</v>
      </c>
      <c r="D11" s="28">
        <f t="shared" si="2"/>
        <v>11.469784138</v>
      </c>
      <c r="E11" s="28">
        <f t="shared" si="3"/>
        <v>76.465215862000008</v>
      </c>
    </row>
    <row r="12" spans="1:5">
      <c r="A12" s="28">
        <v>39</v>
      </c>
      <c r="B12" s="28">
        <f t="shared" si="0"/>
        <v>2.9249999999999998</v>
      </c>
      <c r="C12" s="28">
        <f t="shared" si="1"/>
        <v>41.924999999999997</v>
      </c>
      <c r="D12" s="28">
        <f t="shared" si="2"/>
        <v>5.4684789899999995</v>
      </c>
      <c r="E12" s="28">
        <f t="shared" si="3"/>
        <v>36.456521009999996</v>
      </c>
    </row>
    <row r="13" spans="1:5">
      <c r="A13" s="28"/>
      <c r="B13" s="28"/>
      <c r="C13" s="28"/>
      <c r="D13" s="28"/>
      <c r="E13" s="28"/>
    </row>
    <row r="14" spans="1:5">
      <c r="A14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9"/>
  <sheetViews>
    <sheetView topLeftCell="A8" workbookViewId="0">
      <selection activeCell="C29" sqref="C29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35"/>
  </cols>
  <sheetData>
    <row r="1" spans="1:5" s="30" customFormat="1" ht="36" customHeight="1">
      <c r="A1" s="72" t="s">
        <v>101</v>
      </c>
      <c r="B1" s="73"/>
      <c r="C1" s="73"/>
      <c r="D1" s="73"/>
      <c r="E1" s="73"/>
    </row>
    <row r="2" spans="1:5" s="31" customFormat="1" ht="35.25" customHeight="1">
      <c r="A2" s="74" t="s">
        <v>102</v>
      </c>
      <c r="B2" s="75"/>
      <c r="C2" s="74" t="s">
        <v>103</v>
      </c>
      <c r="D2" s="75"/>
    </row>
    <row r="3" spans="1:5" s="32" customFormat="1" ht="23.25" customHeight="1">
      <c r="A3" s="32" t="s">
        <v>104</v>
      </c>
      <c r="B3" s="76" t="s">
        <v>105</v>
      </c>
      <c r="C3" s="76"/>
    </row>
    <row r="4" spans="1:5" s="31" customFormat="1" ht="25.5">
      <c r="A4" s="31" t="s">
        <v>0</v>
      </c>
      <c r="B4" s="31" t="s">
        <v>106</v>
      </c>
      <c r="C4" s="31" t="s">
        <v>107</v>
      </c>
      <c r="D4" s="31" t="s">
        <v>108</v>
      </c>
      <c r="E4" s="31" t="s">
        <v>109</v>
      </c>
    </row>
    <row r="10" spans="1:5" s="32" customFormat="1" ht="27" customHeight="1">
      <c r="A10" s="32" t="s">
        <v>104</v>
      </c>
      <c r="B10" s="76" t="s">
        <v>110</v>
      </c>
      <c r="C10" s="76"/>
    </row>
    <row r="11" spans="1:5" s="31" customFormat="1">
      <c r="A11" s="31" t="s">
        <v>0</v>
      </c>
      <c r="B11" s="31" t="s">
        <v>106</v>
      </c>
    </row>
    <row r="16" spans="1:5" s="33" customFormat="1" ht="21.75" customHeight="1">
      <c r="A16" s="33" t="s">
        <v>111</v>
      </c>
      <c r="B16" s="71" t="s">
        <v>105</v>
      </c>
      <c r="C16" s="71"/>
    </row>
    <row r="17" spans="1:28" s="31" customFormat="1" ht="25.5" customHeight="1">
      <c r="A17" s="31" t="s">
        <v>0</v>
      </c>
      <c r="B17" s="31" t="s">
        <v>106</v>
      </c>
      <c r="C17" s="31" t="s">
        <v>112</v>
      </c>
      <c r="D17" s="31" t="s">
        <v>108</v>
      </c>
      <c r="E17" s="31" t="s">
        <v>109</v>
      </c>
    </row>
    <row r="22" spans="1:28" s="33" customFormat="1" ht="30" customHeight="1">
      <c r="A22" s="33" t="s">
        <v>113</v>
      </c>
      <c r="B22" s="71" t="s">
        <v>110</v>
      </c>
      <c r="C22" s="71"/>
    </row>
    <row r="23" spans="1:28" s="31" customFormat="1">
      <c r="A23" s="31" t="s">
        <v>0</v>
      </c>
      <c r="B23" s="31" t="s">
        <v>106</v>
      </c>
    </row>
    <row r="27" spans="1:28" ht="16.5" customHeight="1"/>
    <row r="28" spans="1:28" s="39" customFormat="1" ht="46.5" customHeight="1">
      <c r="A28" s="36" t="s">
        <v>114</v>
      </c>
      <c r="B28" s="37"/>
      <c r="C28" s="38"/>
    </row>
    <row r="29" spans="1:28">
      <c r="A29" s="40"/>
      <c r="B29" s="31" t="s">
        <v>106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2"/>
    </row>
  </sheetData>
  <mergeCells count="7">
    <mergeCell ref="B22:C22"/>
    <mergeCell ref="A1:E1"/>
    <mergeCell ref="A2:B2"/>
    <mergeCell ref="C2:D2"/>
    <mergeCell ref="B3:C3"/>
    <mergeCell ref="B10:C10"/>
    <mergeCell ref="B16:C16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29" sqref="C29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s="43" customFormat="1" ht="36" customHeight="1">
      <c r="A1" s="77" t="s">
        <v>101</v>
      </c>
      <c r="B1" s="78"/>
      <c r="C1" s="78"/>
      <c r="D1" s="78"/>
      <c r="E1" s="78"/>
    </row>
    <row r="2" spans="1:5" s="44" customFormat="1" ht="35.25" customHeight="1">
      <c r="A2" s="79" t="s">
        <v>102</v>
      </c>
      <c r="B2" s="80"/>
      <c r="C2" s="79" t="s">
        <v>103</v>
      </c>
      <c r="D2" s="80"/>
    </row>
    <row r="3" spans="1:5" s="33" customFormat="1" ht="35.25" customHeight="1">
      <c r="A3" s="33" t="s">
        <v>115</v>
      </c>
      <c r="B3" s="71" t="s">
        <v>105</v>
      </c>
      <c r="C3" s="71"/>
    </row>
    <row r="4" spans="1:5" s="30" customFormat="1" ht="25.5" customHeight="1">
      <c r="A4" s="30" t="s">
        <v>0</v>
      </c>
      <c r="B4" s="30" t="s">
        <v>106</v>
      </c>
      <c r="C4" s="30" t="s">
        <v>116</v>
      </c>
      <c r="D4" s="30" t="s">
        <v>117</v>
      </c>
      <c r="E4" s="30" t="s">
        <v>109</v>
      </c>
    </row>
    <row r="15" spans="1:5" ht="11.25" customHeight="1"/>
    <row r="16" spans="1:5" hidden="1"/>
    <row r="17" spans="1:5" s="46" customFormat="1" ht="25.5" customHeight="1">
      <c r="A17" s="32" t="s">
        <v>115</v>
      </c>
      <c r="B17" s="76" t="s">
        <v>110</v>
      </c>
      <c r="C17" s="76"/>
      <c r="D17" s="32"/>
      <c r="E17" s="32"/>
    </row>
    <row r="18" spans="1:5" ht="22.5" customHeight="1">
      <c r="A18" s="30" t="s">
        <v>0</v>
      </c>
      <c r="B18" s="30" t="s">
        <v>106</v>
      </c>
      <c r="C18" s="30"/>
      <c r="D18" s="30"/>
      <c r="E18" s="30"/>
    </row>
    <row r="26" spans="1:5" s="39" customFormat="1" ht="48" customHeight="1">
      <c r="A26" s="47" t="s">
        <v>118</v>
      </c>
      <c r="B26" s="37" t="s">
        <v>106</v>
      </c>
      <c r="C26" s="38"/>
    </row>
  </sheetData>
  <mergeCells count="5">
    <mergeCell ref="A1:E1"/>
    <mergeCell ref="A2:B2"/>
    <mergeCell ref="C2:D2"/>
    <mergeCell ref="B3:C3"/>
    <mergeCell ref="B17:C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C29" sqref="C29"/>
    </sheetView>
  </sheetViews>
  <sheetFormatPr defaultRowHeight="12.75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45"/>
  </cols>
  <sheetData>
    <row r="1" spans="1:5" ht="39.75" customHeight="1">
      <c r="A1" s="72" t="s">
        <v>101</v>
      </c>
      <c r="B1" s="73"/>
      <c r="C1" s="73"/>
      <c r="D1" s="73"/>
      <c r="E1" s="73"/>
    </row>
    <row r="2" spans="1:5" ht="29.25" customHeight="1">
      <c r="A2" s="74" t="s">
        <v>102</v>
      </c>
      <c r="B2" s="75"/>
      <c r="C2" s="74" t="s">
        <v>103</v>
      </c>
      <c r="D2" s="75"/>
      <c r="E2" s="31"/>
    </row>
    <row r="3" spans="1:5" ht="39.75" customHeight="1">
      <c r="A3" s="32" t="s">
        <v>119</v>
      </c>
      <c r="B3" s="76" t="s">
        <v>105</v>
      </c>
      <c r="C3" s="76"/>
      <c r="D3" s="32"/>
      <c r="E3" s="32"/>
    </row>
    <row r="4" spans="1:5" ht="21.75" customHeight="1">
      <c r="A4" s="31" t="s">
        <v>0</v>
      </c>
      <c r="B4" s="31" t="s">
        <v>106</v>
      </c>
      <c r="C4" s="75" t="s">
        <v>120</v>
      </c>
      <c r="D4" s="75"/>
      <c r="E4" s="31" t="s">
        <v>121</v>
      </c>
    </row>
    <row r="10" spans="1:5" ht="18" customHeight="1">
      <c r="A10" s="32" t="s">
        <v>119</v>
      </c>
      <c r="B10" s="76" t="s">
        <v>110</v>
      </c>
      <c r="C10" s="76"/>
      <c r="D10" s="32"/>
      <c r="E10" s="32"/>
    </row>
    <row r="11" spans="1:5" ht="15" customHeight="1">
      <c r="A11" s="31" t="s">
        <v>0</v>
      </c>
      <c r="B11" s="31" t="s">
        <v>106</v>
      </c>
      <c r="C11" s="31"/>
      <c r="D11" s="31"/>
      <c r="E11" s="31"/>
    </row>
    <row r="17" spans="1:5" ht="42.75">
      <c r="A17" s="36" t="s">
        <v>122</v>
      </c>
      <c r="B17" s="37" t="s">
        <v>106</v>
      </c>
      <c r="C17" s="38"/>
      <c r="D17" s="39"/>
      <c r="E17" s="39"/>
    </row>
  </sheetData>
  <mergeCells count="6">
    <mergeCell ref="B10:C10"/>
    <mergeCell ref="A1:E1"/>
    <mergeCell ref="A2:B2"/>
    <mergeCell ref="C2:D2"/>
    <mergeCell ref="B3:C3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Travel 2010-11</vt:lpstr>
      <vt:lpstr>Hospitality 2010-11</vt:lpstr>
      <vt:lpstr>Other 2010-11</vt:lpstr>
      <vt:lpstr>Gifts 2010-11</vt:lpstr>
      <vt:lpstr>Expenses 2010-11 year</vt:lpstr>
      <vt:lpstr>Corporate cabs Calc sheet</vt:lpstr>
      <vt:lpstr>SSC - Travel Master Dec 10</vt:lpstr>
      <vt:lpstr>SSC - Hospitality Master Dec10 </vt:lpstr>
      <vt:lpstr>SSC - Other - Master Dec 10</vt:lpstr>
      <vt:lpstr>SSC - Gifts - Master Dec 10</vt:lpstr>
      <vt:lpstr>'Expenses 2010-11 year'!Print_Area</vt:lpstr>
      <vt:lpstr>'Hospitality 2010-11'!Print_Area</vt:lpstr>
      <vt:lpstr>'SSC - Hospitality Master Dec10 '!Print_Area</vt:lpstr>
      <vt:lpstr>'Travel 2010-11'!Print_Area</vt:lpstr>
      <vt:lpstr>'Expenses 2010-11 year'!Print_Titles</vt:lpstr>
      <vt:lpstr>'Gifts 2010-11'!Print_Titles</vt:lpstr>
      <vt:lpstr>'Hospitality 2010-11'!Print_Titles</vt:lpstr>
      <vt:lpstr>'Other 2010-11'!Print_Titles</vt:lpstr>
      <vt:lpstr>'Travel 2010-11'!Print_Titles</vt:lpstr>
    </vt:vector>
  </TitlesOfParts>
  <Company>Crown Law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2011-01-19T02:50:19Z</cp:lastPrinted>
  <dcterms:created xsi:type="dcterms:W3CDTF">2010-08-04T00:15:22Z</dcterms:created>
  <dcterms:modified xsi:type="dcterms:W3CDTF">2012-06-06T04:48:08Z</dcterms:modified>
</cp:coreProperties>
</file>